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10" windowHeight="9690" activeTab="2"/>
  </bookViews>
  <sheets>
    <sheet name="тит.лист" sheetId="1" r:id="rId1"/>
    <sheet name="табл1" sheetId="2" r:id="rId2"/>
    <sheet name="табл2" sheetId="3" r:id="rId3"/>
    <sheet name="табл3" sheetId="4" state="hidden" r:id="rId4"/>
  </sheets>
  <definedNames>
    <definedName name="_xlnm.Print_Titles" localSheetId="2">'табл2'!$4:$5</definedName>
    <definedName name="_xlnm.Print_Area" localSheetId="0">'тит.лист'!$A$1:$H$56</definedName>
  </definedNames>
  <calcPr calcMode="manual" fullCalcOnLoad="1"/>
</workbook>
</file>

<file path=xl/sharedStrings.xml><?xml version="1.0" encoding="utf-8"?>
<sst xmlns="http://schemas.openxmlformats.org/spreadsheetml/2006/main" count="316" uniqueCount="213">
  <si>
    <t>"___"_______201___г.</t>
  </si>
  <si>
    <t>Показатели финансового состояния учреждения</t>
  </si>
  <si>
    <t>Показатели по поступлениям и выплатам учреждения</t>
  </si>
  <si>
    <t xml:space="preserve">  из них:                   </t>
  </si>
  <si>
    <t xml:space="preserve"> из них:                          </t>
  </si>
  <si>
    <t xml:space="preserve">  из них:                            </t>
  </si>
  <si>
    <t xml:space="preserve"> в том числе:                      </t>
  </si>
  <si>
    <t xml:space="preserve">Наименование показателя               </t>
  </si>
  <si>
    <t>Цели деятельности учреждения:</t>
  </si>
  <si>
    <t>Виды деятельности учреждения:</t>
  </si>
  <si>
    <t xml:space="preserve">ИНН </t>
  </si>
  <si>
    <t xml:space="preserve">КПП </t>
  </si>
  <si>
    <t>ОКЕИ</t>
  </si>
  <si>
    <t>Единица измерения</t>
  </si>
  <si>
    <t>руб.</t>
  </si>
  <si>
    <t>Планируемый остаток средств на начало планируемого года</t>
  </si>
  <si>
    <t xml:space="preserve">Выплаты, всего:     </t>
  </si>
  <si>
    <t xml:space="preserve">в том числе:     </t>
  </si>
  <si>
    <t>Планируемый остаток средств на конец планируемого года</t>
  </si>
  <si>
    <t xml:space="preserve">Наименование показателя </t>
  </si>
  <si>
    <t>Руководитель учреждения __________</t>
  </si>
  <si>
    <t>"СОГЛАСОВАНО"</t>
  </si>
  <si>
    <t>"УТВЕРЖДАЮ"</t>
  </si>
  <si>
    <t>коммунальные услуги</t>
  </si>
  <si>
    <t>приобретение основных средств</t>
  </si>
  <si>
    <t>Перечень услуг (работ):</t>
  </si>
  <si>
    <t>Общая балансовая стоимость недвижимого государственного (муниципального) имущества, руб.</t>
  </si>
  <si>
    <t>Общая балансовая стоимость движимого государственного (муниципального) имущества , руб.</t>
  </si>
  <si>
    <t>расходы на проведение капитального ремонта</t>
  </si>
  <si>
    <t>Первый заместитель министра образования РК ________</t>
  </si>
  <si>
    <t>Приложение 2.</t>
  </si>
  <si>
    <t xml:space="preserve">Министерство образования Республики Коми </t>
  </si>
  <si>
    <t>Причины отклонений</t>
  </si>
  <si>
    <t>По содержанию имущества:</t>
  </si>
  <si>
    <t>За счет поступлений из бюджета всего:</t>
  </si>
  <si>
    <t>1 квартал</t>
  </si>
  <si>
    <t>2 квартал</t>
  </si>
  <si>
    <t>3 квартал</t>
  </si>
  <si>
    <t>4 квартал</t>
  </si>
  <si>
    <t>Таблица 3.</t>
  </si>
  <si>
    <t>Таблица 2.</t>
  </si>
  <si>
    <t>Таблица 1.</t>
  </si>
  <si>
    <t>РЦП…………………….</t>
  </si>
  <si>
    <t>прочие расходы</t>
  </si>
  <si>
    <t>оплата труда</t>
  </si>
  <si>
    <t>прочие выплаты</t>
  </si>
  <si>
    <t xml:space="preserve">тыс.руб. </t>
  </si>
  <si>
    <t>в % к годовому плану</t>
  </si>
  <si>
    <t>ВСЕГО в год</t>
  </si>
  <si>
    <t>за предшествующий период</t>
  </si>
  <si>
    <t>Перечень и объем услуг (работ) согласно госзаданию:</t>
  </si>
  <si>
    <t xml:space="preserve">Наименование показателя     </t>
  </si>
  <si>
    <t>доходы от возмещения коммунальных услуг</t>
  </si>
  <si>
    <t>субсидии на выполнение государственного задания</t>
  </si>
  <si>
    <t>субсидии на иные цели</t>
  </si>
  <si>
    <t>7.1.</t>
  </si>
  <si>
    <t>7.2.</t>
  </si>
  <si>
    <t>6.1.</t>
  </si>
  <si>
    <t>6.1.1.</t>
  </si>
  <si>
    <t>6.1.2.</t>
  </si>
  <si>
    <t>6.2.</t>
  </si>
  <si>
    <t>начисления на выплаты по оплате труда</t>
  </si>
  <si>
    <t>Иные выплаты</t>
  </si>
  <si>
    <t>доходы от образовательной деятельности</t>
  </si>
  <si>
    <t>налоги (на землю, ТС, имущество)</t>
  </si>
  <si>
    <t xml:space="preserve">в том числе:                      </t>
  </si>
  <si>
    <t>дебиторская задолженность по доходам, руб.</t>
  </si>
  <si>
    <t>дебиторская задолженность по расходам, руб.</t>
  </si>
  <si>
    <t>Штатная численность работников, всего, чел.</t>
  </si>
  <si>
    <t>за счет бюджета, чел.</t>
  </si>
  <si>
    <t>за счет внебюджетной деятельности, чел.</t>
  </si>
  <si>
    <t>в том числе численность педагогических работников, всего, чел.</t>
  </si>
  <si>
    <t>Плановый годовой  фонд оплаты труда учреждения, всего, руб.</t>
  </si>
  <si>
    <t>за счет бюджета, руб.</t>
  </si>
  <si>
    <t>за счет внебюджетной деятельности, руб.</t>
  </si>
  <si>
    <t>Среднемесячная заработная плата на 1 работника учреждения с учетом внебюджетной деятельности, руб.</t>
  </si>
  <si>
    <t xml:space="preserve">недвижимое имущество, всего, руб.:       </t>
  </si>
  <si>
    <t xml:space="preserve">Нефинансовые активы, всего, руб.:        </t>
  </si>
  <si>
    <t xml:space="preserve">Финансовые активы, всего, руб.           </t>
  </si>
  <si>
    <t xml:space="preserve">Обязательства, всего, руб.              </t>
  </si>
  <si>
    <t xml:space="preserve">особо ценное движимое имущество, всего, руб.               </t>
  </si>
  <si>
    <t xml:space="preserve">остаточная стоимость, руб.           </t>
  </si>
  <si>
    <t xml:space="preserve">остаточная стоимость, руб.             </t>
  </si>
  <si>
    <t xml:space="preserve">просроченная кредиторская задолженность, руб.  </t>
  </si>
  <si>
    <t>Фактические значения показателя  за предшествующий период, тыс. руб.</t>
  </si>
  <si>
    <t>Отклонения фактических показателей от плановых, тыс.руб.</t>
  </si>
  <si>
    <t xml:space="preserve">Поступления, всего: </t>
  </si>
  <si>
    <t>поступления от приносящей доход деятельности всего, в т.ч.</t>
  </si>
  <si>
    <t xml:space="preserve">в том числе: </t>
  </si>
  <si>
    <t>ВЦП………….всего, в т.ч.</t>
  </si>
  <si>
    <t>7.3.</t>
  </si>
  <si>
    <t>прочие доходы</t>
  </si>
  <si>
    <t>поступления от реализации ценных бумаг</t>
  </si>
  <si>
    <t>спипендия</t>
  </si>
  <si>
    <t>приобретение мягкого инвентаря для детей-сирот</t>
  </si>
  <si>
    <t>За счет поступлений от приносящей доход деятельности, от реализации ценных бумаг, всего:</t>
  </si>
  <si>
    <t>приобретение ценных бумаг</t>
  </si>
  <si>
    <t>8=6-7</t>
  </si>
  <si>
    <t>Х</t>
  </si>
  <si>
    <t>9=5-7</t>
  </si>
  <si>
    <t>план</t>
  </si>
  <si>
    <t>факт</t>
  </si>
  <si>
    <t>ИТОГО</t>
  </si>
  <si>
    <t>Утверждено</t>
  </si>
  <si>
    <t>Согласовано</t>
  </si>
  <si>
    <t>Руководитель Учреждения</t>
  </si>
  <si>
    <t>подпись</t>
  </si>
  <si>
    <t>дата</t>
  </si>
  <si>
    <t xml:space="preserve">План финансово-хозяйственной деятельности  </t>
  </si>
  <si>
    <t>ФИО</t>
  </si>
  <si>
    <t>(наименование учреждения)</t>
  </si>
  <si>
    <t>Главный бухгалтер</t>
  </si>
  <si>
    <t xml:space="preserve">Ознакомлен специалист ПЭО МО РК </t>
  </si>
  <si>
    <t>М.П.</t>
  </si>
  <si>
    <t>социальные выплаты детям-сиротам</t>
  </si>
  <si>
    <t>в т.ч. компенсация питания детям-сиротам</t>
  </si>
  <si>
    <t>Номер строки</t>
  </si>
  <si>
    <t>В.В. Шишкин</t>
  </si>
  <si>
    <t>М.А. Афанасьева</t>
  </si>
  <si>
    <t>Государственное автономное образовательное учреждение среднего профессионального образования Республики Коми</t>
  </si>
  <si>
    <t>"Сыктывкарский политехнический тухникум"</t>
  </si>
  <si>
    <t>Н.В. Бродецкая</t>
  </si>
  <si>
    <t>План финансово-хозяйственной деятельности  государственного учреждения на 2012 год.</t>
  </si>
  <si>
    <r>
      <t xml:space="preserve">Название учреждения:  </t>
    </r>
    <r>
      <rPr>
        <b/>
        <sz val="14"/>
        <rFont val="Times New Roman"/>
        <family val="1"/>
      </rPr>
      <t>государственное автономное образовательное учреждение среднего профессионального образования Республики Коми "Сыктывкарский политехнический техникум"</t>
    </r>
  </si>
  <si>
    <t>1. Удовлетворение потребностей личности в интеллектуальном, культурном и нравственном развитии посредством получения среднего профессионального образования.</t>
  </si>
  <si>
    <t>3. Удовлетворение потребностей общества и государства в квалифицированных специалистах со средниим профессиональным образованием и в работниках квалифицированного труда с начальным профессиональным образованием.</t>
  </si>
  <si>
    <t>1. Удовлетворение потребностей личности в интеллектуальном, культурном и нравственном развитии посредством получения начального профессионального образования.</t>
  </si>
  <si>
    <t xml:space="preserve">4. Формирование у лиц, обучающихся в Учреждении, гражданской позиции и трудолюбия, развитие ответственности, самостоятельности и творческой активности.  </t>
  </si>
  <si>
    <t>5. Сохранение и приумножение нравственных и культурных ценностей общества.</t>
  </si>
  <si>
    <t>6. Профессиональная подготовка, переподготовка и повышение квалификации специалистов и рабочих.</t>
  </si>
  <si>
    <t>1. Предоставление среднего профессионального образования.</t>
  </si>
  <si>
    <t>2. Предоставление начального профессионального образования.</t>
  </si>
  <si>
    <t>3. Профессиональная подготовка, переподготовка и повышение квалификации рабочих и специалистов по программам дополнительного профессионального образования.</t>
  </si>
  <si>
    <t xml:space="preserve">Плановые значения показателя по состоянию на 31 декабря 2012года, тыс.руб. </t>
  </si>
  <si>
    <t xml:space="preserve">Плановые значения показателя, распределенные Учреждением, по состоянию на 31 декабря 2012года, тыс.руб. </t>
  </si>
  <si>
    <t>Фактические значения показателя по состоянию на 31 декабря 2012года, тыс.руб. (касса)</t>
  </si>
  <si>
    <t xml:space="preserve">Остаток по состоянию на 31 декабря 2012года, тыс.руб. </t>
  </si>
  <si>
    <t>проведение капитального ремонта</t>
  </si>
  <si>
    <t>6.2.2.</t>
  </si>
  <si>
    <t>ЦРП …………… всего, в т.ч.</t>
  </si>
  <si>
    <t>проведение мероприятий по противопожарной защите учреждения</t>
  </si>
  <si>
    <t>ДРЦП……………всего, в т.ч.</t>
  </si>
  <si>
    <t>6.4.4.</t>
  </si>
  <si>
    <t xml:space="preserve">за отчетный период по состоянию на 01 января 2012 года </t>
  </si>
  <si>
    <t>Предоставление среднего профессионального образования</t>
  </si>
  <si>
    <t>Предоставление начального профессионального образования:</t>
  </si>
  <si>
    <t>в т.ч. детей-сирот и детей, оставшихся без попечения родителей, а также лица из числа данной категории (за исключением детей-сирот, находящихся под опекой)</t>
  </si>
  <si>
    <t xml:space="preserve"> по состоянию на 31 декабря 2012 года </t>
  </si>
  <si>
    <t>6.4.5.</t>
  </si>
  <si>
    <t>6.4.6.</t>
  </si>
  <si>
    <t>6.4.7.</t>
  </si>
  <si>
    <t>п.12 организация проведения на республиканском уровне совещаний, конференций, заседаний комиссии, "круглых столов" по вопросам развития кадрового потецциала Республики Коми</t>
  </si>
  <si>
    <t>п.18 подготовка и организация конкурсов профессионального мастерства в образовательных учреждениях профессионального образования</t>
  </si>
  <si>
    <t>п.31 организация стажировки мастеров производственного обучения на базе ведущих предприятий отрасли</t>
  </si>
  <si>
    <t>п.38 организация подготовки, переподготовки, повышения квалификации в форме стажировки, курсов, индивидуальной подготовки и обучающих семинаров в организациях РК, РФ и за рубежом</t>
  </si>
  <si>
    <r>
      <t xml:space="preserve">приобретение продуктов питания, </t>
    </r>
    <r>
      <rPr>
        <b/>
        <sz val="14"/>
        <rFont val="Times New Roman"/>
        <family val="1"/>
      </rPr>
      <t>организация питания детей-сирот</t>
    </r>
  </si>
  <si>
    <t>36.1.</t>
  </si>
  <si>
    <t>37.1.</t>
  </si>
  <si>
    <t>37.2.</t>
  </si>
  <si>
    <t>37.3.</t>
  </si>
  <si>
    <t>37.4.</t>
  </si>
  <si>
    <t>По оказанию услуг (работ) (в разрезе программ обучения):425.99.00</t>
  </si>
  <si>
    <r>
      <t xml:space="preserve">приобретение продуктов питания, </t>
    </r>
    <r>
      <rPr>
        <b/>
        <sz val="12"/>
        <rFont val="Times New Roman"/>
        <family val="1"/>
      </rPr>
      <t>организация питания детей-сирот</t>
    </r>
  </si>
  <si>
    <t>По оказанию услуг (работ) (в разрезе программ обучения): 427.99.00</t>
  </si>
  <si>
    <t>Поквартальное распределение субсидий за счет бюджета за 2012год по факту</t>
  </si>
  <si>
    <t>стипендия</t>
  </si>
  <si>
    <t>6.1.3.</t>
  </si>
  <si>
    <t>организация создания и размещения на телевидении видеороликов, напрвленных на формирование положительного имиджа рабочего</t>
  </si>
  <si>
    <t>6.1.4.</t>
  </si>
  <si>
    <t>повышение квалификации</t>
  </si>
  <si>
    <t>6.2.3.</t>
  </si>
  <si>
    <t>оснащение объектов учреждений образования приборами учета тепловой энергии</t>
  </si>
  <si>
    <t xml:space="preserve">за отчетный период по состоянию на 31 декабря 2012 года </t>
  </si>
  <si>
    <t xml:space="preserve"> по состоянию на 01 января 2012 года </t>
  </si>
  <si>
    <r>
      <rPr>
        <b/>
        <sz val="14"/>
        <rFont val="Times New Roman"/>
        <family val="1"/>
      </rPr>
      <t>ВЦП</t>
    </r>
    <r>
      <rPr>
        <sz val="14"/>
        <rFont val="Times New Roman"/>
        <family val="1"/>
      </rPr>
      <t xml:space="preserve">  "О предоставлении профессионального образования в образовательных учреждениях профессионального образования, организационно-методическое руководство и контроль за деятельностью которых осуществляет Министерство образования Республики Коми  (2012-2014 годы) всего, в т.ч.</t>
    </r>
  </si>
  <si>
    <r>
      <rPr>
        <b/>
        <sz val="14"/>
        <rFont val="Times New Roman"/>
        <family val="1"/>
      </rPr>
      <t>ДРЦП</t>
    </r>
    <r>
      <rPr>
        <sz val="14"/>
        <rFont val="Times New Roman"/>
        <family val="1"/>
      </rPr>
      <t xml:space="preserve">  "Модернизация системы профессионального образования в Республике Коми (2012-2015 годы)" всего</t>
    </r>
  </si>
  <si>
    <r>
      <rPr>
        <b/>
        <sz val="14"/>
        <rFont val="Times New Roman"/>
        <family val="1"/>
      </rPr>
      <t>ЦРП</t>
    </r>
    <r>
      <rPr>
        <sz val="14"/>
        <rFont val="Times New Roman"/>
        <family val="1"/>
      </rPr>
      <t xml:space="preserve"> "Противопожарная защита учреждений социальной сферы в Республике Коми (2009-2013 годы)" всего, в т.ч.</t>
    </r>
  </si>
  <si>
    <r>
      <rPr>
        <b/>
        <sz val="14"/>
        <rFont val="Times New Roman"/>
        <family val="1"/>
      </rPr>
      <t>ДРЦП</t>
    </r>
    <r>
      <rPr>
        <sz val="14"/>
        <rFont val="Times New Roman"/>
        <family val="1"/>
      </rPr>
      <t xml:space="preserve">  "Модернизация системы профессионального образования в Республике коми (2012-2015 годы)"всего, в т.ч.</t>
    </r>
  </si>
  <si>
    <t>организация подготовки, переподготовки, повышения квалификации ву форме стажировки, курсов, индивидуальной подготовки и обучающих семинаров в организациях Республики Коми, Российской Федерации и за рубежом по повышению профессионального уровня руководящих кадров</t>
  </si>
  <si>
    <t xml:space="preserve">Председатель Наблюдательного совета </t>
  </si>
  <si>
    <t>оплата труда, с учетом остатка</t>
  </si>
  <si>
    <t>начисления на выплаты по оплате труда, с учетом остатка</t>
  </si>
  <si>
    <t>приобретение мягкого инвентаря для общежития, с учетом остатка</t>
  </si>
  <si>
    <t>коммунальные услуги, с учетом остатка</t>
  </si>
  <si>
    <t>налоги (на землю, ТС, имущество), с учетом остатка</t>
  </si>
  <si>
    <t>Е.А. Малафеева</t>
  </si>
  <si>
    <t>по состоянию на 31 декабря 2012 года</t>
  </si>
  <si>
    <r>
      <rPr>
        <b/>
        <sz val="14"/>
        <rFont val="Times New Roman"/>
        <family val="1"/>
      </rPr>
      <t xml:space="preserve">ЦРП  </t>
    </r>
    <r>
      <rPr>
        <sz val="14"/>
        <rFont val="Times New Roman"/>
        <family val="1"/>
      </rPr>
      <t>"Противопожарная защита учреждений социальной сферы в Республике Коми (2009-2013 годы)"  всего</t>
    </r>
  </si>
  <si>
    <t>приобретение основных средств, в т.ч. учебной литературы</t>
  </si>
  <si>
    <t>организация создания и размещения на телевидении видеороликов, направленных на формирование положительного имиджа рабочего, специалиста среднего звена, пропаганду рабочих профессий и специальностей, востребованных на рынке труда Республики Коми</t>
  </si>
  <si>
    <t>организация проведения на республиканском уровне совещаний, конференций, заседаний комиссии, "круглых столов" по вопросам развития кадрового потенциала экономики Республики Коми</t>
  </si>
  <si>
    <t>подготовка и организация конкурсов профессионального мастерства в образовательных учреждениях профессионального образования</t>
  </si>
  <si>
    <t>участие в конкурсах профессиональных мастеров на российском уровне</t>
  </si>
  <si>
    <t>организация стажировки мастеров производственного обучения на базе ведущих предприятий отрасли</t>
  </si>
  <si>
    <t>создание ресурсных центров образовательных учреждений профессионального образования</t>
  </si>
  <si>
    <t>выплата стипендий Правительства Российской Федерации</t>
  </si>
  <si>
    <t>Реализация проекта "Стройотрядам Коми - 45 лет"</t>
  </si>
  <si>
    <t xml:space="preserve">Плановые значения показателя по состоянию на 01 января 2013года, тыс.руб. </t>
  </si>
  <si>
    <t>остаток на 01.01.13             бюджет</t>
  </si>
  <si>
    <t>остаток на 01.01.13        внебюджет</t>
  </si>
  <si>
    <r>
      <t xml:space="preserve">По оказанию услуг (работ) (в разрезе программ обучения): </t>
    </r>
    <r>
      <rPr>
        <b/>
        <i/>
        <sz val="16"/>
        <rFont val="Times New Roman"/>
        <family val="1"/>
      </rPr>
      <t>425.89.00 НПО</t>
    </r>
  </si>
  <si>
    <r>
      <t xml:space="preserve">По оказанию услуг (работ) (в разрезе программ обучения): </t>
    </r>
    <r>
      <rPr>
        <b/>
        <i/>
        <sz val="16"/>
        <rFont val="Times New Roman"/>
        <family val="1"/>
      </rPr>
      <t>427.89.00с учетом остатка</t>
    </r>
  </si>
  <si>
    <t>Приложение 1</t>
  </si>
  <si>
    <t>к Порядку составления и утверждения плана финансово-хозяйственной деятельности государственного учреждения, в отношении которых Министерство образования Республики Коми осуществляет функции и полномочия учредителя</t>
  </si>
  <si>
    <t>6.3.</t>
  </si>
  <si>
    <t>6.3.1.</t>
  </si>
  <si>
    <t>6.3.2.</t>
  </si>
  <si>
    <t>6.3.3.</t>
  </si>
  <si>
    <t>6.3.4.</t>
  </si>
  <si>
    <t>6.3.5.</t>
  </si>
  <si>
    <t>6.3.6.</t>
  </si>
  <si>
    <t>6.3.7.</t>
  </si>
  <si>
    <t>6.3.8.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</si>
</sst>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0.0"/>
    <numFmt numFmtId="170" formatCode="[$-FC19]d\ mmmm\ yyyy\ &quot;г.&quot;"/>
  </numFmts>
  <fonts count="5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 wrapText="1"/>
    </xf>
    <xf numFmtId="43" fontId="1" fillId="0" borderId="10" xfId="60" applyFont="1" applyBorder="1" applyAlignment="1">
      <alignment horizontal="center" vertical="center"/>
    </xf>
    <xf numFmtId="43" fontId="7" fillId="0" borderId="10" xfId="60" applyFont="1" applyBorder="1" applyAlignment="1">
      <alignment horizontal="center" vertical="center"/>
    </xf>
    <xf numFmtId="43" fontId="3" fillId="0" borderId="10" xfId="6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43" fontId="4" fillId="0" borderId="10" xfId="6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169" fontId="7" fillId="0" borderId="10" xfId="0" applyNumberFormat="1" applyFont="1" applyBorder="1" applyAlignment="1">
      <alignment vertical="center"/>
    </xf>
    <xf numFmtId="169" fontId="0" fillId="0" borderId="10" xfId="0" applyNumberFormat="1" applyBorder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69" fontId="12" fillId="0" borderId="10" xfId="0" applyNumberFormat="1" applyFont="1" applyBorder="1" applyAlignment="1">
      <alignment vertical="center"/>
    </xf>
    <xf numFmtId="169" fontId="14" fillId="0" borderId="10" xfId="0" applyNumberFormat="1" applyFont="1" applyBorder="1" applyAlignment="1">
      <alignment vertical="center"/>
    </xf>
    <xf numFmtId="43" fontId="4" fillId="0" borderId="10" xfId="6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3" fontId="1" fillId="0" borderId="10" xfId="6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43" fontId="4" fillId="0" borderId="10" xfId="6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vertical="center"/>
    </xf>
    <xf numFmtId="43" fontId="1" fillId="33" borderId="10" xfId="60" applyFont="1" applyFill="1" applyBorder="1" applyAlignment="1">
      <alignment horizontal="center" vertical="center"/>
    </xf>
    <xf numFmtId="168" fontId="1" fillId="0" borderId="10" xfId="60" applyNumberFormat="1" applyFont="1" applyFill="1" applyBorder="1" applyAlignment="1">
      <alignment horizontal="center" vertical="center"/>
    </xf>
    <xf numFmtId="43" fontId="1" fillId="0" borderId="10" xfId="60" applyFont="1" applyFill="1" applyBorder="1" applyAlignment="1">
      <alignment vertical="center"/>
    </xf>
    <xf numFmtId="43" fontId="1" fillId="34" borderId="10" xfId="60" applyFont="1" applyFill="1" applyBorder="1" applyAlignment="1">
      <alignment horizontal="center" vertical="center"/>
    </xf>
    <xf numFmtId="168" fontId="1" fillId="0" borderId="10" xfId="6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39" fontId="1" fillId="34" borderId="10" xfId="60" applyNumberFormat="1" applyFont="1" applyFill="1" applyBorder="1" applyAlignment="1">
      <alignment horizontal="right" vertical="center"/>
    </xf>
    <xf numFmtId="43" fontId="7" fillId="0" borderId="0" xfId="0" applyNumberFormat="1" applyFont="1" applyAlignment="1">
      <alignment vertical="center"/>
    </xf>
    <xf numFmtId="43" fontId="4" fillId="34" borderId="10" xfId="60" applyFont="1" applyFill="1" applyBorder="1" applyAlignment="1">
      <alignment horizontal="center" vertical="center"/>
    </xf>
    <xf numFmtId="168" fontId="1" fillId="34" borderId="10" xfId="60" applyNumberFormat="1" applyFont="1" applyFill="1" applyBorder="1" applyAlignment="1">
      <alignment horizontal="center" vertical="center"/>
    </xf>
    <xf numFmtId="43" fontId="3" fillId="34" borderId="10" xfId="60" applyFont="1" applyFill="1" applyBorder="1" applyAlignment="1">
      <alignment horizontal="center" vertical="center" wrapText="1"/>
    </xf>
    <xf numFmtId="168" fontId="3" fillId="34" borderId="10" xfId="60" applyNumberFormat="1" applyFont="1" applyFill="1" applyBorder="1" applyAlignment="1">
      <alignment horizontal="center" vertical="center" wrapText="1"/>
    </xf>
    <xf numFmtId="43" fontId="1" fillId="34" borderId="10" xfId="60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vertical="center" wrapText="1"/>
    </xf>
    <xf numFmtId="43" fontId="4" fillId="33" borderId="10" xfId="6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3" fontId="1" fillId="33" borderId="10" xfId="6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68" fontId="4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22">
      <selection activeCell="U34" sqref="U34"/>
    </sheetView>
  </sheetViews>
  <sheetFormatPr defaultColWidth="9.00390625" defaultRowHeight="12.75"/>
  <cols>
    <col min="1" max="8" width="13.875" style="48" customWidth="1"/>
    <col min="9" max="16384" width="9.125" style="48" customWidth="1"/>
  </cols>
  <sheetData>
    <row r="1" ht="15">
      <c r="G1" s="48" t="s">
        <v>202</v>
      </c>
    </row>
    <row r="2" spans="6:8" ht="15" customHeight="1">
      <c r="F2" s="116" t="s">
        <v>203</v>
      </c>
      <c r="G2" s="116"/>
      <c r="H2" s="116"/>
    </row>
    <row r="3" spans="6:8" ht="72.75" customHeight="1">
      <c r="F3" s="116"/>
      <c r="G3" s="116"/>
      <c r="H3" s="116"/>
    </row>
    <row r="4" spans="1:9" ht="15">
      <c r="A4" s="117" t="s">
        <v>103</v>
      </c>
      <c r="B4" s="117"/>
      <c r="C4" s="117"/>
      <c r="F4" s="117" t="s">
        <v>104</v>
      </c>
      <c r="G4" s="117"/>
      <c r="H4" s="117"/>
      <c r="I4" s="47"/>
    </row>
    <row r="6" spans="1:8" ht="30" customHeight="1">
      <c r="A6" s="49" t="s">
        <v>105</v>
      </c>
      <c r="B6" s="49"/>
      <c r="F6" s="118" t="s">
        <v>179</v>
      </c>
      <c r="G6" s="118"/>
      <c r="H6" s="118"/>
    </row>
    <row r="7" spans="1:8" ht="15">
      <c r="A7" s="48" t="s">
        <v>109</v>
      </c>
      <c r="B7" s="111" t="s">
        <v>117</v>
      </c>
      <c r="C7" s="111"/>
      <c r="F7" s="48" t="s">
        <v>109</v>
      </c>
      <c r="G7" s="111" t="s">
        <v>118</v>
      </c>
      <c r="H7" s="111"/>
    </row>
    <row r="8" spans="1:6" ht="15">
      <c r="A8" s="48" t="s">
        <v>106</v>
      </c>
      <c r="F8" s="48" t="s">
        <v>106</v>
      </c>
    </row>
    <row r="9" spans="1:6" ht="15">
      <c r="A9" s="48" t="s">
        <v>107</v>
      </c>
      <c r="F9" s="48" t="s">
        <v>107</v>
      </c>
    </row>
    <row r="10" ht="15">
      <c r="A10" s="48" t="s">
        <v>113</v>
      </c>
    </row>
    <row r="20" spans="2:7" ht="34.5" customHeight="1">
      <c r="B20" s="119" t="s">
        <v>108</v>
      </c>
      <c r="C20" s="119"/>
      <c r="D20" s="119"/>
      <c r="E20" s="119"/>
      <c r="F20" s="119"/>
      <c r="G20" s="119"/>
    </row>
    <row r="21" spans="2:7" ht="33" customHeight="1">
      <c r="B21" s="110" t="s">
        <v>119</v>
      </c>
      <c r="C21" s="110"/>
      <c r="D21" s="110"/>
      <c r="E21" s="110"/>
      <c r="F21" s="110"/>
      <c r="G21" s="110"/>
    </row>
    <row r="22" spans="2:7" ht="15">
      <c r="B22" s="113" t="s">
        <v>120</v>
      </c>
      <c r="C22" s="113"/>
      <c r="D22" s="113"/>
      <c r="E22" s="113"/>
      <c r="F22" s="113"/>
      <c r="G22" s="113"/>
    </row>
    <row r="23" spans="2:7" ht="15">
      <c r="B23" s="114" t="s">
        <v>110</v>
      </c>
      <c r="C23" s="114"/>
      <c r="D23" s="114"/>
      <c r="E23" s="114"/>
      <c r="F23" s="114"/>
      <c r="G23" s="114"/>
    </row>
    <row r="24" spans="2:7" ht="35.25" customHeight="1">
      <c r="B24" s="115" t="s">
        <v>186</v>
      </c>
      <c r="C24" s="115"/>
      <c r="D24" s="115"/>
      <c r="E24" s="115"/>
      <c r="F24" s="115"/>
      <c r="G24" s="115"/>
    </row>
    <row r="41" ht="15">
      <c r="A41" s="48" t="s">
        <v>111</v>
      </c>
    </row>
    <row r="42" spans="1:3" ht="15">
      <c r="A42" s="48" t="s">
        <v>109</v>
      </c>
      <c r="B42" s="112" t="s">
        <v>121</v>
      </c>
      <c r="C42" s="112"/>
    </row>
    <row r="43" ht="15">
      <c r="A43" s="48" t="s">
        <v>106</v>
      </c>
    </row>
    <row r="44" ht="15">
      <c r="A44" s="48" t="s">
        <v>107</v>
      </c>
    </row>
    <row r="53" ht="15">
      <c r="A53" s="48" t="s">
        <v>112</v>
      </c>
    </row>
    <row r="54" spans="1:3" ht="15">
      <c r="A54" s="48" t="s">
        <v>109</v>
      </c>
      <c r="B54" s="112" t="s">
        <v>185</v>
      </c>
      <c r="C54" s="112"/>
    </row>
    <row r="55" ht="15">
      <c r="A55" s="48" t="s">
        <v>106</v>
      </c>
    </row>
    <row r="56" ht="15">
      <c r="A56" s="48" t="s">
        <v>107</v>
      </c>
    </row>
  </sheetData>
  <sheetProtection/>
  <mergeCells count="13">
    <mergeCell ref="F2:H3"/>
    <mergeCell ref="F4:H4"/>
    <mergeCell ref="F6:H6"/>
    <mergeCell ref="B20:G20"/>
    <mergeCell ref="A4:C4"/>
    <mergeCell ref="B21:G21"/>
    <mergeCell ref="B7:C7"/>
    <mergeCell ref="G7:H7"/>
    <mergeCell ref="B42:C42"/>
    <mergeCell ref="B54:C54"/>
    <mergeCell ref="B22:G22"/>
    <mergeCell ref="B23:G23"/>
    <mergeCell ref="B24:G24"/>
  </mergeCells>
  <printOptions/>
  <pageMargins left="0.75" right="0.6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PageLayoutView="0" workbookViewId="0" topLeftCell="A5">
      <selection activeCell="U34" sqref="U34"/>
    </sheetView>
  </sheetViews>
  <sheetFormatPr defaultColWidth="9.00390625" defaultRowHeight="12.75"/>
  <cols>
    <col min="1" max="1" width="44.00390625" style="0" customWidth="1"/>
    <col min="2" max="3" width="12.75390625" style="0" customWidth="1"/>
    <col min="4" max="4" width="18.625" style="0" customWidth="1"/>
    <col min="5" max="5" width="18.75390625" style="0" customWidth="1"/>
    <col min="6" max="6" width="17.25390625" style="0" customWidth="1"/>
  </cols>
  <sheetData>
    <row r="1" ht="12.75" hidden="1">
      <c r="C1" t="s">
        <v>30</v>
      </c>
    </row>
    <row r="2" spans="1:6" ht="34.5" customHeight="1" hidden="1">
      <c r="A2" s="4" t="s">
        <v>21</v>
      </c>
      <c r="B2" s="4"/>
      <c r="C2" s="4"/>
      <c r="D2" s="1" t="s">
        <v>22</v>
      </c>
      <c r="F2" s="4"/>
    </row>
    <row r="3" spans="1:6" ht="18.75" hidden="1">
      <c r="A3" s="4" t="s">
        <v>29</v>
      </c>
      <c r="B3" s="4"/>
      <c r="C3" s="4"/>
      <c r="D3" s="4" t="s">
        <v>20</v>
      </c>
      <c r="F3" s="4"/>
    </row>
    <row r="4" spans="1:6" ht="18.75" hidden="1">
      <c r="A4" s="4" t="s">
        <v>0</v>
      </c>
      <c r="B4" s="4"/>
      <c r="C4" s="4"/>
      <c r="D4" s="4" t="s">
        <v>0</v>
      </c>
      <c r="F4" s="4"/>
    </row>
    <row r="5" spans="1:6" ht="18.75">
      <c r="A5" s="4"/>
      <c r="B5" s="4"/>
      <c r="C5" s="4"/>
      <c r="D5" s="4"/>
      <c r="E5" s="4"/>
      <c r="F5" s="4" t="s">
        <v>41</v>
      </c>
    </row>
    <row r="6" spans="1:6" ht="21.75" customHeight="1">
      <c r="A6" s="134" t="s">
        <v>31</v>
      </c>
      <c r="B6" s="134"/>
      <c r="C6" s="134"/>
      <c r="D6" s="134"/>
      <c r="E6" s="134"/>
      <c r="F6" s="134"/>
    </row>
    <row r="7" spans="1:6" ht="51.75" customHeight="1">
      <c r="A7" s="119" t="s">
        <v>122</v>
      </c>
      <c r="B7" s="119"/>
      <c r="C7" s="119"/>
      <c r="D7" s="119"/>
      <c r="E7" s="119"/>
      <c r="F7" s="119"/>
    </row>
    <row r="8" spans="1:6" ht="21.75" customHeight="1">
      <c r="A8" s="134" t="s">
        <v>186</v>
      </c>
      <c r="B8" s="134"/>
      <c r="C8" s="134"/>
      <c r="D8" s="134"/>
      <c r="E8" s="134"/>
      <c r="F8" s="134"/>
    </row>
    <row r="9" spans="1:6" ht="57" customHeight="1">
      <c r="A9" s="135" t="s">
        <v>123</v>
      </c>
      <c r="B9" s="135"/>
      <c r="C9" s="135"/>
      <c r="D9" s="135"/>
      <c r="E9" s="135"/>
      <c r="F9" s="135"/>
    </row>
    <row r="10" spans="1:6" ht="18.75">
      <c r="A10" s="4"/>
      <c r="B10" s="4"/>
      <c r="C10" s="4"/>
      <c r="D10" s="4"/>
      <c r="E10" s="4"/>
      <c r="F10" s="4"/>
    </row>
    <row r="11" spans="1:6" ht="18.75">
      <c r="A11" s="131" t="s">
        <v>10</v>
      </c>
      <c r="B11" s="132"/>
      <c r="C11" s="132"/>
      <c r="D11" s="133"/>
      <c r="E11" s="131">
        <v>1101483081</v>
      </c>
      <c r="F11" s="133"/>
    </row>
    <row r="12" spans="1:6" ht="18.75">
      <c r="A12" s="131" t="s">
        <v>11</v>
      </c>
      <c r="B12" s="132"/>
      <c r="C12" s="132"/>
      <c r="D12" s="133"/>
      <c r="E12" s="131">
        <v>110101001</v>
      </c>
      <c r="F12" s="133"/>
    </row>
    <row r="13" spans="1:6" ht="18.75">
      <c r="A13" s="131" t="s">
        <v>12</v>
      </c>
      <c r="B13" s="132"/>
      <c r="C13" s="132"/>
      <c r="D13" s="133"/>
      <c r="E13" s="131"/>
      <c r="F13" s="133"/>
    </row>
    <row r="14" spans="1:6" ht="18.75">
      <c r="A14" s="131" t="s">
        <v>13</v>
      </c>
      <c r="B14" s="132"/>
      <c r="C14" s="132"/>
      <c r="D14" s="133"/>
      <c r="E14" s="131" t="s">
        <v>14</v>
      </c>
      <c r="F14" s="133"/>
    </row>
    <row r="15" spans="1:6" s="3" customFormat="1" ht="18.75">
      <c r="A15" s="5"/>
      <c r="B15" s="5"/>
      <c r="C15" s="5"/>
      <c r="D15" s="5"/>
      <c r="E15" s="5"/>
      <c r="F15" s="5"/>
    </row>
    <row r="16" spans="1:6" ht="18.75">
      <c r="A16" s="127" t="s">
        <v>8</v>
      </c>
      <c r="B16" s="127"/>
      <c r="C16" s="127"/>
      <c r="D16" s="127"/>
      <c r="E16" s="127"/>
      <c r="F16" s="127"/>
    </row>
    <row r="17" spans="1:6" ht="45" customHeight="1">
      <c r="A17" s="123" t="s">
        <v>124</v>
      </c>
      <c r="B17" s="123"/>
      <c r="C17" s="123"/>
      <c r="D17" s="123"/>
      <c r="E17" s="123"/>
      <c r="F17" s="123"/>
    </row>
    <row r="18" spans="1:6" ht="41.25" customHeight="1">
      <c r="A18" s="123" t="s">
        <v>126</v>
      </c>
      <c r="B18" s="123"/>
      <c r="C18" s="123"/>
      <c r="D18" s="123"/>
      <c r="E18" s="123"/>
      <c r="F18" s="123"/>
    </row>
    <row r="19" spans="1:6" ht="54" customHeight="1">
      <c r="A19" s="129" t="s">
        <v>125</v>
      </c>
      <c r="B19" s="129"/>
      <c r="C19" s="129"/>
      <c r="D19" s="129"/>
      <c r="E19" s="129"/>
      <c r="F19" s="129"/>
    </row>
    <row r="20" spans="1:6" ht="42" customHeight="1">
      <c r="A20" s="123" t="s">
        <v>127</v>
      </c>
      <c r="B20" s="123"/>
      <c r="C20" s="123"/>
      <c r="D20" s="123"/>
      <c r="E20" s="123"/>
      <c r="F20" s="123"/>
    </row>
    <row r="21" spans="1:6" ht="27" customHeight="1">
      <c r="A21" s="123" t="s">
        <v>128</v>
      </c>
      <c r="B21" s="123"/>
      <c r="C21" s="123"/>
      <c r="D21" s="123"/>
      <c r="E21" s="123"/>
      <c r="F21" s="123"/>
    </row>
    <row r="22" spans="1:6" ht="24.75" customHeight="1">
      <c r="A22" s="123" t="s">
        <v>129</v>
      </c>
      <c r="B22" s="123"/>
      <c r="C22" s="123"/>
      <c r="D22" s="123"/>
      <c r="E22" s="123"/>
      <c r="F22" s="123"/>
    </row>
    <row r="23" spans="1:6" ht="18.75">
      <c r="A23" s="127" t="s">
        <v>9</v>
      </c>
      <c r="B23" s="127"/>
      <c r="C23" s="127"/>
      <c r="D23" s="127"/>
      <c r="E23" s="127"/>
      <c r="F23" s="127"/>
    </row>
    <row r="24" spans="1:6" ht="18.75">
      <c r="A24" s="128" t="s">
        <v>130</v>
      </c>
      <c r="B24" s="128"/>
      <c r="C24" s="128"/>
      <c r="D24" s="128"/>
      <c r="E24" s="128"/>
      <c r="F24" s="128"/>
    </row>
    <row r="25" spans="1:6" ht="18.75">
      <c r="A25" s="128" t="s">
        <v>131</v>
      </c>
      <c r="B25" s="128"/>
      <c r="C25" s="128"/>
      <c r="D25" s="128"/>
      <c r="E25" s="128"/>
      <c r="F25" s="128"/>
    </row>
    <row r="26" spans="1:6" ht="12" customHeight="1">
      <c r="A26" s="128"/>
      <c r="B26" s="128"/>
      <c r="C26" s="128"/>
      <c r="D26" s="128"/>
      <c r="E26" s="128"/>
      <c r="F26" s="128"/>
    </row>
    <row r="27" spans="1:6" ht="18.75">
      <c r="A27" s="127" t="s">
        <v>25</v>
      </c>
      <c r="B27" s="127"/>
      <c r="C27" s="127"/>
      <c r="D27" s="127"/>
      <c r="E27" s="127"/>
      <c r="F27" s="127"/>
    </row>
    <row r="28" spans="1:6" ht="18.75">
      <c r="A28" s="128" t="s">
        <v>130</v>
      </c>
      <c r="B28" s="128"/>
      <c r="C28" s="128"/>
      <c r="D28" s="128"/>
      <c r="E28" s="128"/>
      <c r="F28" s="128"/>
    </row>
    <row r="29" spans="1:6" ht="18.75">
      <c r="A29" s="128" t="s">
        <v>131</v>
      </c>
      <c r="B29" s="128"/>
      <c r="C29" s="128"/>
      <c r="D29" s="128"/>
      <c r="E29" s="128"/>
      <c r="F29" s="128"/>
    </row>
    <row r="30" spans="1:6" ht="35.25" customHeight="1">
      <c r="A30" s="129" t="s">
        <v>132</v>
      </c>
      <c r="B30" s="129"/>
      <c r="C30" s="129"/>
      <c r="D30" s="129"/>
      <c r="E30" s="129"/>
      <c r="F30" s="129"/>
    </row>
    <row r="31" spans="1:6" ht="14.25" customHeight="1">
      <c r="A31" s="9"/>
      <c r="B31" s="9"/>
      <c r="C31" s="9"/>
      <c r="D31" s="9"/>
      <c r="E31" s="9"/>
      <c r="F31" s="9"/>
    </row>
    <row r="32" spans="1:6" ht="39" customHeight="1">
      <c r="A32" s="126" t="s">
        <v>26</v>
      </c>
      <c r="B32" s="126"/>
      <c r="C32" s="126"/>
      <c r="D32" s="126"/>
      <c r="E32" s="130">
        <v>108843237.17</v>
      </c>
      <c r="F32" s="130"/>
    </row>
    <row r="33" spans="1:6" ht="42" customHeight="1">
      <c r="A33" s="126" t="s">
        <v>27</v>
      </c>
      <c r="B33" s="126"/>
      <c r="C33" s="126"/>
      <c r="D33" s="126"/>
      <c r="E33" s="130">
        <v>37330250.47</v>
      </c>
      <c r="F33" s="130"/>
    </row>
    <row r="34" spans="2:6" ht="12" customHeight="1">
      <c r="B34" s="2"/>
      <c r="C34" s="2"/>
      <c r="D34" s="4"/>
      <c r="E34" s="4"/>
      <c r="F34" s="4"/>
    </row>
    <row r="35" spans="1:6" ht="95.25" customHeight="1">
      <c r="A35" s="124" t="s">
        <v>51</v>
      </c>
      <c r="B35" s="124"/>
      <c r="C35" s="124"/>
      <c r="D35" s="63" t="s">
        <v>49</v>
      </c>
      <c r="E35" s="8" t="s">
        <v>143</v>
      </c>
      <c r="F35" s="8" t="s">
        <v>172</v>
      </c>
    </row>
    <row r="36" spans="1:6" ht="18.75">
      <c r="A36" s="124" t="s">
        <v>50</v>
      </c>
      <c r="B36" s="124"/>
      <c r="C36" s="124"/>
      <c r="D36" s="66">
        <v>1248</v>
      </c>
      <c r="E36" s="66">
        <v>1183</v>
      </c>
      <c r="F36" s="66">
        <v>1210</v>
      </c>
    </row>
    <row r="37" spans="1:6" ht="18.75">
      <c r="A37" s="124" t="s">
        <v>145</v>
      </c>
      <c r="B37" s="124"/>
      <c r="C37" s="124"/>
      <c r="D37" s="66">
        <v>1220</v>
      </c>
      <c r="E37" s="66">
        <v>1150</v>
      </c>
      <c r="F37" s="66">
        <v>1126</v>
      </c>
    </row>
    <row r="38" spans="1:12" ht="55.5" customHeight="1">
      <c r="A38" s="120" t="s">
        <v>146</v>
      </c>
      <c r="B38" s="121"/>
      <c r="C38" s="122"/>
      <c r="D38" s="66">
        <v>117</v>
      </c>
      <c r="E38" s="66">
        <v>118</v>
      </c>
      <c r="F38" s="66">
        <v>134</v>
      </c>
      <c r="I38" s="76"/>
      <c r="L38" s="60"/>
    </row>
    <row r="39" spans="1:6" ht="18.75">
      <c r="A39" s="136" t="s">
        <v>144</v>
      </c>
      <c r="B39" s="136"/>
      <c r="C39" s="136"/>
      <c r="D39" s="72">
        <v>28</v>
      </c>
      <c r="E39" s="72">
        <v>33</v>
      </c>
      <c r="F39" s="72">
        <v>84</v>
      </c>
    </row>
    <row r="40" spans="1:12" ht="55.5" customHeight="1">
      <c r="A40" s="120" t="s">
        <v>146</v>
      </c>
      <c r="B40" s="121"/>
      <c r="C40" s="122"/>
      <c r="D40" s="66">
        <v>0</v>
      </c>
      <c r="E40" s="66">
        <v>1</v>
      </c>
      <c r="F40" s="66">
        <v>0</v>
      </c>
      <c r="I40" s="76"/>
      <c r="L40" s="60"/>
    </row>
    <row r="41" spans="1:6" ht="22.5">
      <c r="A41" s="125" t="s">
        <v>1</v>
      </c>
      <c r="B41" s="125"/>
      <c r="C41" s="125"/>
      <c r="D41" s="125"/>
      <c r="E41" s="125"/>
      <c r="F41" s="125"/>
    </row>
    <row r="42" spans="1:10" ht="60" customHeight="1">
      <c r="A42" s="120" t="s">
        <v>7</v>
      </c>
      <c r="B42" s="121"/>
      <c r="C42" s="121"/>
      <c r="D42" s="122"/>
      <c r="E42" s="62" t="s">
        <v>173</v>
      </c>
      <c r="F42" s="8" t="s">
        <v>147</v>
      </c>
      <c r="H42" s="3"/>
      <c r="I42" s="3"/>
      <c r="J42" s="3"/>
    </row>
    <row r="43" spans="1:10" ht="18.75">
      <c r="A43" s="137" t="s">
        <v>77</v>
      </c>
      <c r="B43" s="138"/>
      <c r="C43" s="138"/>
      <c r="D43" s="139"/>
      <c r="E43" s="65">
        <v>169138846</v>
      </c>
      <c r="F43" s="52">
        <v>146173488</v>
      </c>
      <c r="G43" s="5"/>
      <c r="H43" s="3"/>
      <c r="I43" s="3"/>
      <c r="J43" s="3"/>
    </row>
    <row r="44" spans="1:10" ht="18.75">
      <c r="A44" s="120" t="s">
        <v>5</v>
      </c>
      <c r="B44" s="121"/>
      <c r="C44" s="121"/>
      <c r="D44" s="122"/>
      <c r="E44" s="79"/>
      <c r="F44" s="52"/>
      <c r="G44" s="5"/>
      <c r="H44" s="3"/>
      <c r="I44" s="3"/>
      <c r="J44" s="3"/>
    </row>
    <row r="45" spans="1:10" ht="18.75">
      <c r="A45" s="120" t="s">
        <v>76</v>
      </c>
      <c r="B45" s="121"/>
      <c r="C45" s="121"/>
      <c r="D45" s="122"/>
      <c r="E45" s="65">
        <v>133031411</v>
      </c>
      <c r="F45" s="52">
        <v>108843237</v>
      </c>
      <c r="G45" s="5"/>
      <c r="H45" s="3"/>
      <c r="I45" s="3"/>
      <c r="J45" s="3"/>
    </row>
    <row r="46" spans="1:10" ht="18.75">
      <c r="A46" s="120" t="s">
        <v>65</v>
      </c>
      <c r="B46" s="121"/>
      <c r="C46" s="121"/>
      <c r="D46" s="122"/>
      <c r="E46" s="65"/>
      <c r="F46" s="52"/>
      <c r="G46" s="5"/>
      <c r="H46" s="3"/>
      <c r="I46" s="3"/>
      <c r="J46" s="3"/>
    </row>
    <row r="47" spans="1:10" ht="18.75">
      <c r="A47" s="120" t="s">
        <v>81</v>
      </c>
      <c r="B47" s="121"/>
      <c r="C47" s="121"/>
      <c r="D47" s="122"/>
      <c r="E47" s="65">
        <v>76982299.16</v>
      </c>
      <c r="F47" s="61">
        <v>58428287</v>
      </c>
      <c r="G47" s="5"/>
      <c r="H47" s="3"/>
      <c r="I47" s="3"/>
      <c r="J47" s="3"/>
    </row>
    <row r="48" spans="1:10" ht="18.75">
      <c r="A48" s="120" t="s">
        <v>80</v>
      </c>
      <c r="B48" s="121"/>
      <c r="C48" s="121"/>
      <c r="D48" s="122"/>
      <c r="E48" s="65">
        <v>22551520.13</v>
      </c>
      <c r="F48" s="61">
        <v>22901614</v>
      </c>
      <c r="G48" s="5"/>
      <c r="H48" s="3"/>
      <c r="I48" s="3"/>
      <c r="J48" s="3"/>
    </row>
    <row r="49" spans="1:10" ht="18.75">
      <c r="A49" s="120" t="s">
        <v>6</v>
      </c>
      <c r="B49" s="121"/>
      <c r="C49" s="121"/>
      <c r="D49" s="122"/>
      <c r="E49" s="65"/>
      <c r="F49" s="61"/>
      <c r="G49" s="5"/>
      <c r="H49" s="3"/>
      <c r="I49" s="3"/>
      <c r="J49" s="3"/>
    </row>
    <row r="50" spans="1:10" ht="18.75">
      <c r="A50" s="120" t="s">
        <v>82</v>
      </c>
      <c r="B50" s="121"/>
      <c r="C50" s="121"/>
      <c r="D50" s="122"/>
      <c r="E50" s="65">
        <v>7694374</v>
      </c>
      <c r="F50" s="61">
        <v>6121931</v>
      </c>
      <c r="G50" s="5"/>
      <c r="H50" s="3"/>
      <c r="I50" s="3"/>
      <c r="J50" s="3"/>
    </row>
    <row r="51" spans="1:10" ht="18.75">
      <c r="A51" s="137" t="s">
        <v>78</v>
      </c>
      <c r="B51" s="138"/>
      <c r="C51" s="138"/>
      <c r="D51" s="139"/>
      <c r="E51" s="65">
        <v>2585017.94</v>
      </c>
      <c r="F51" s="61">
        <v>2466203</v>
      </c>
      <c r="G51" s="5"/>
      <c r="H51" s="3"/>
      <c r="I51" s="3"/>
      <c r="J51" s="3"/>
    </row>
    <row r="52" spans="1:10" ht="18.75">
      <c r="A52" s="120" t="s">
        <v>3</v>
      </c>
      <c r="B52" s="121"/>
      <c r="C52" s="121"/>
      <c r="D52" s="122"/>
      <c r="E52" s="65"/>
      <c r="F52" s="61"/>
      <c r="G52" s="5"/>
      <c r="H52" s="3"/>
      <c r="I52" s="3"/>
      <c r="J52" s="3"/>
    </row>
    <row r="53" spans="1:10" ht="18.75">
      <c r="A53" s="120" t="s">
        <v>66</v>
      </c>
      <c r="B53" s="121"/>
      <c r="C53" s="121"/>
      <c r="D53" s="122"/>
      <c r="E53" s="65">
        <v>1859933</v>
      </c>
      <c r="F53" s="61">
        <v>3233149</v>
      </c>
      <c r="G53" s="5"/>
      <c r="H53" s="3"/>
      <c r="I53" s="3"/>
      <c r="J53" s="3"/>
    </row>
    <row r="54" spans="1:10" ht="18.75">
      <c r="A54" s="120" t="s">
        <v>67</v>
      </c>
      <c r="B54" s="121"/>
      <c r="C54" s="121"/>
      <c r="D54" s="122"/>
      <c r="E54" s="65">
        <v>196979</v>
      </c>
      <c r="F54" s="61">
        <v>2953479</v>
      </c>
      <c r="G54" s="5"/>
      <c r="H54" s="3"/>
      <c r="I54" s="3"/>
      <c r="J54" s="3"/>
    </row>
    <row r="55" spans="1:10" ht="18.75">
      <c r="A55" s="137" t="s">
        <v>79</v>
      </c>
      <c r="B55" s="138"/>
      <c r="C55" s="138"/>
      <c r="D55" s="139"/>
      <c r="E55" s="65">
        <v>195146</v>
      </c>
      <c r="F55" s="61">
        <v>400001</v>
      </c>
      <c r="G55" s="5"/>
      <c r="H55" s="3"/>
      <c r="I55" s="3"/>
      <c r="J55" s="3"/>
    </row>
    <row r="56" spans="1:10" ht="18.75" hidden="1">
      <c r="A56" s="120" t="s">
        <v>4</v>
      </c>
      <c r="B56" s="121"/>
      <c r="C56" s="121"/>
      <c r="D56" s="122"/>
      <c r="E56" s="65"/>
      <c r="F56" s="61"/>
      <c r="G56" s="5"/>
      <c r="H56" s="3"/>
      <c r="I56" s="3"/>
      <c r="J56" s="3"/>
    </row>
    <row r="57" spans="1:10" ht="18.75" hidden="1">
      <c r="A57" s="120" t="s">
        <v>83</v>
      </c>
      <c r="B57" s="121"/>
      <c r="C57" s="121"/>
      <c r="D57" s="122"/>
      <c r="E57" s="65">
        <v>0</v>
      </c>
      <c r="F57" s="61"/>
      <c r="G57" s="5"/>
      <c r="H57" s="3"/>
      <c r="I57" s="3"/>
      <c r="J57" s="3"/>
    </row>
    <row r="58" spans="1:10" ht="18.75">
      <c r="A58" s="120" t="s">
        <v>4</v>
      </c>
      <c r="B58" s="121"/>
      <c r="C58" s="121"/>
      <c r="D58" s="122"/>
      <c r="E58" s="65"/>
      <c r="F58" s="52"/>
      <c r="G58" s="5"/>
      <c r="H58" s="3"/>
      <c r="I58" s="3"/>
      <c r="J58" s="3"/>
    </row>
    <row r="59" spans="1:10" ht="18.75">
      <c r="A59" s="120" t="s">
        <v>83</v>
      </c>
      <c r="B59" s="121"/>
      <c r="C59" s="121"/>
      <c r="D59" s="122"/>
      <c r="E59" s="65">
        <v>0</v>
      </c>
      <c r="F59" s="79">
        <v>0</v>
      </c>
      <c r="G59" s="5"/>
      <c r="H59" s="3"/>
      <c r="I59" s="3"/>
      <c r="J59" s="3"/>
    </row>
    <row r="60" spans="1:10" ht="18" customHeight="1">
      <c r="A60" s="120" t="s">
        <v>68</v>
      </c>
      <c r="B60" s="121"/>
      <c r="C60" s="121"/>
      <c r="D60" s="122"/>
      <c r="E60" s="65">
        <v>239</v>
      </c>
      <c r="F60" s="79">
        <v>237</v>
      </c>
      <c r="G60" s="5"/>
      <c r="H60" s="3"/>
      <c r="I60" s="3"/>
      <c r="J60" s="3"/>
    </row>
    <row r="61" spans="1:10" ht="18" customHeight="1">
      <c r="A61" s="120" t="s">
        <v>4</v>
      </c>
      <c r="B61" s="121"/>
      <c r="C61" s="121"/>
      <c r="D61" s="122"/>
      <c r="E61" s="65"/>
      <c r="F61" s="79"/>
      <c r="G61" s="5"/>
      <c r="H61" s="3"/>
      <c r="I61" s="3"/>
      <c r="J61" s="3"/>
    </row>
    <row r="62" spans="1:10" ht="18" customHeight="1">
      <c r="A62" s="120" t="s">
        <v>69</v>
      </c>
      <c r="B62" s="121"/>
      <c r="C62" s="121"/>
      <c r="D62" s="122"/>
      <c r="E62" s="65">
        <v>235</v>
      </c>
      <c r="F62" s="79">
        <v>233</v>
      </c>
      <c r="G62" s="5"/>
      <c r="H62" s="3"/>
      <c r="I62" s="3"/>
      <c r="J62" s="3"/>
    </row>
    <row r="63" spans="1:10" ht="18" customHeight="1">
      <c r="A63" s="120" t="s">
        <v>70</v>
      </c>
      <c r="B63" s="121"/>
      <c r="C63" s="121"/>
      <c r="D63" s="122"/>
      <c r="E63" s="75">
        <v>4</v>
      </c>
      <c r="F63" s="80">
        <v>4</v>
      </c>
      <c r="G63" s="5"/>
      <c r="H63" s="3"/>
      <c r="I63" s="3"/>
      <c r="J63" s="3"/>
    </row>
    <row r="64" spans="1:6" ht="18.75">
      <c r="A64" s="120" t="s">
        <v>71</v>
      </c>
      <c r="B64" s="121"/>
      <c r="C64" s="121"/>
      <c r="D64" s="122"/>
      <c r="E64" s="75">
        <v>118</v>
      </c>
      <c r="F64" s="80">
        <v>110</v>
      </c>
    </row>
    <row r="65" spans="1:6" ht="18.75">
      <c r="A65" s="120" t="s">
        <v>72</v>
      </c>
      <c r="B65" s="121"/>
      <c r="C65" s="121"/>
      <c r="D65" s="122"/>
      <c r="E65" s="65">
        <v>64230900</v>
      </c>
      <c r="F65" s="65">
        <f>SUM(F67+F68)</f>
        <v>67909780</v>
      </c>
    </row>
    <row r="66" spans="1:6" ht="18.75">
      <c r="A66" s="120" t="s">
        <v>4</v>
      </c>
      <c r="B66" s="121"/>
      <c r="C66" s="121"/>
      <c r="D66" s="122"/>
      <c r="E66" s="65"/>
      <c r="F66" s="61"/>
    </row>
    <row r="67" spans="1:6" ht="18.75">
      <c r="A67" s="120" t="s">
        <v>73</v>
      </c>
      <c r="B67" s="121"/>
      <c r="C67" s="121"/>
      <c r="D67" s="122"/>
      <c r="E67" s="75">
        <v>57972500</v>
      </c>
      <c r="F67" s="64">
        <v>60876835</v>
      </c>
    </row>
    <row r="68" spans="1:6" ht="18.75">
      <c r="A68" s="120" t="s">
        <v>74</v>
      </c>
      <c r="B68" s="121"/>
      <c r="C68" s="121"/>
      <c r="D68" s="122"/>
      <c r="E68" s="65">
        <v>6258400</v>
      </c>
      <c r="F68" s="61">
        <v>7032945</v>
      </c>
    </row>
    <row r="69" spans="1:6" ht="38.25" customHeight="1">
      <c r="A69" s="120" t="s">
        <v>75</v>
      </c>
      <c r="B69" s="121"/>
      <c r="C69" s="121"/>
      <c r="D69" s="122"/>
      <c r="E69" s="65">
        <f>E65/E60/12</f>
        <v>22395.71129707113</v>
      </c>
      <c r="F69" s="65">
        <f>F65/F60/12</f>
        <v>23878.26300984529</v>
      </c>
    </row>
    <row r="70" spans="2:6" ht="18.75" customHeight="1">
      <c r="B70" s="2"/>
      <c r="C70" s="2"/>
      <c r="D70" s="4"/>
      <c r="F70" s="3"/>
    </row>
    <row r="71" ht="18.75">
      <c r="E71" s="77"/>
    </row>
    <row r="90" ht="17.25" customHeight="1"/>
    <row r="91" ht="17.25" customHeight="1"/>
    <row r="111" spans="5:6" ht="18.75">
      <c r="E111" s="4"/>
      <c r="F111" s="4"/>
    </row>
    <row r="112" spans="5:6" ht="18.75">
      <c r="E112" s="4"/>
      <c r="F112" s="4"/>
    </row>
    <row r="113" spans="5:6" ht="18.75">
      <c r="E113" s="4"/>
      <c r="F113" s="4"/>
    </row>
    <row r="114" spans="1:6" ht="18.75">
      <c r="A114" s="4"/>
      <c r="B114" s="4"/>
      <c r="C114" s="4"/>
      <c r="D114" s="4"/>
      <c r="E114" s="4"/>
      <c r="F114" s="4"/>
    </row>
    <row r="115" spans="1:4" ht="18.75">
      <c r="A115" s="2"/>
      <c r="B115" s="2"/>
      <c r="C115" s="2"/>
      <c r="D115" s="4"/>
    </row>
    <row r="116" spans="1:4" ht="18.75">
      <c r="A116" s="6"/>
      <c r="B116" s="6"/>
      <c r="C116" s="6"/>
      <c r="D116" s="4"/>
    </row>
    <row r="117" spans="1:4" ht="18.75">
      <c r="A117" s="7"/>
      <c r="B117" s="7"/>
      <c r="C117" s="7"/>
      <c r="D117" s="4"/>
    </row>
    <row r="118" spans="1:3" ht="15.75">
      <c r="A118" s="7"/>
      <c r="B118" s="7"/>
      <c r="C118" s="7"/>
    </row>
    <row r="119" spans="1:3" ht="15.75">
      <c r="A119" s="7"/>
      <c r="B119" s="7"/>
      <c r="C119" s="7"/>
    </row>
    <row r="120" spans="1:3" ht="15.75">
      <c r="A120" s="7"/>
      <c r="B120" s="7"/>
      <c r="C120" s="7"/>
    </row>
    <row r="121" spans="1:3" ht="15.75">
      <c r="A121" s="7"/>
      <c r="B121" s="7"/>
      <c r="C121" s="7"/>
    </row>
    <row r="122" spans="1:3" ht="15.75">
      <c r="A122" s="7"/>
      <c r="B122" s="7"/>
      <c r="C122" s="7"/>
    </row>
    <row r="123" spans="1:3" ht="15.75">
      <c r="A123" s="7"/>
      <c r="B123" s="7"/>
      <c r="C123" s="7"/>
    </row>
    <row r="124" spans="1:3" ht="15.75">
      <c r="A124" s="7"/>
      <c r="B124" s="7"/>
      <c r="C124" s="7"/>
    </row>
    <row r="125" spans="1:3" ht="15.75">
      <c r="A125" s="7"/>
      <c r="B125" s="7"/>
      <c r="C125" s="7"/>
    </row>
    <row r="126" spans="1:3" ht="15.75">
      <c r="A126" s="7"/>
      <c r="B126" s="7"/>
      <c r="C126" s="7"/>
    </row>
    <row r="127" spans="1:3" ht="15.75">
      <c r="A127" s="7"/>
      <c r="B127" s="7"/>
      <c r="C127" s="7"/>
    </row>
    <row r="128" spans="1:3" ht="15.75">
      <c r="A128" s="7"/>
      <c r="B128" s="7"/>
      <c r="C128" s="7"/>
    </row>
    <row r="129" spans="1:3" ht="15.75">
      <c r="A129" s="7"/>
      <c r="B129" s="7"/>
      <c r="C129" s="7"/>
    </row>
    <row r="130" spans="1:3" ht="15.75">
      <c r="A130" s="7"/>
      <c r="B130" s="7"/>
      <c r="C130" s="7"/>
    </row>
  </sheetData>
  <sheetProtection/>
  <mergeCells count="66">
    <mergeCell ref="A51:D51"/>
    <mergeCell ref="A45:D45"/>
    <mergeCell ref="A46:D46"/>
    <mergeCell ref="A58:D58"/>
    <mergeCell ref="A59:D59"/>
    <mergeCell ref="A53:D53"/>
    <mergeCell ref="A54:D54"/>
    <mergeCell ref="A55:D55"/>
    <mergeCell ref="A56:D56"/>
    <mergeCell ref="A57:D57"/>
    <mergeCell ref="E14:F14"/>
    <mergeCell ref="E12:F12"/>
    <mergeCell ref="A47:D47"/>
    <mergeCell ref="A48:D48"/>
    <mergeCell ref="A49:D49"/>
    <mergeCell ref="A50:D50"/>
    <mergeCell ref="A36:C36"/>
    <mergeCell ref="A35:C35"/>
    <mergeCell ref="A39:C39"/>
    <mergeCell ref="A43:D43"/>
    <mergeCell ref="A12:D12"/>
    <mergeCell ref="A13:D13"/>
    <mergeCell ref="A14:D14"/>
    <mergeCell ref="E13:F13"/>
    <mergeCell ref="A6:F6"/>
    <mergeCell ref="A8:F8"/>
    <mergeCell ref="A9:F9"/>
    <mergeCell ref="A11:D11"/>
    <mergeCell ref="E11:F11"/>
    <mergeCell ref="A7:F7"/>
    <mergeCell ref="A23:F23"/>
    <mergeCell ref="A24:F24"/>
    <mergeCell ref="A25:F25"/>
    <mergeCell ref="A26:F26"/>
    <mergeCell ref="A16:F16"/>
    <mergeCell ref="A17:F17"/>
    <mergeCell ref="A18:F18"/>
    <mergeCell ref="A19:F19"/>
    <mergeCell ref="A20:F20"/>
    <mergeCell ref="A21:F21"/>
    <mergeCell ref="A32:D32"/>
    <mergeCell ref="A33:D33"/>
    <mergeCell ref="A27:F27"/>
    <mergeCell ref="A28:F28"/>
    <mergeCell ref="A29:F29"/>
    <mergeCell ref="A30:F30"/>
    <mergeCell ref="E33:F33"/>
    <mergeCell ref="E32:F32"/>
    <mergeCell ref="A69:D69"/>
    <mergeCell ref="A61:D61"/>
    <mergeCell ref="A62:D62"/>
    <mergeCell ref="A63:D63"/>
    <mergeCell ref="A66:D66"/>
    <mergeCell ref="A67:D67"/>
    <mergeCell ref="A68:D68"/>
    <mergeCell ref="A65:D65"/>
    <mergeCell ref="A52:D52"/>
    <mergeCell ref="A44:D44"/>
    <mergeCell ref="A40:C40"/>
    <mergeCell ref="A22:F22"/>
    <mergeCell ref="A60:D60"/>
    <mergeCell ref="A64:D64"/>
    <mergeCell ref="A37:C37"/>
    <mergeCell ref="A38:C38"/>
    <mergeCell ref="A41:F41"/>
    <mergeCell ref="A42:D42"/>
  </mergeCells>
  <printOptions/>
  <pageMargins left="0.28" right="0.34" top="0.85" bottom="0.6" header="0.5" footer="0.5"/>
  <pageSetup fitToHeight="3" fitToWidth="1" horizontalDpi="600" verticalDpi="600" orientation="portrait" paperSize="9" scale="80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tabSelected="1" zoomScale="75" zoomScaleNormal="75" zoomScalePageLayoutView="0" workbookViewId="0" topLeftCell="A87">
      <selection activeCell="P99" sqref="P99"/>
    </sheetView>
  </sheetViews>
  <sheetFormatPr defaultColWidth="9.00390625" defaultRowHeight="12.75"/>
  <cols>
    <col min="1" max="1" width="7.625" style="68" customWidth="1"/>
    <col min="2" max="2" width="62.875" style="15" customWidth="1"/>
    <col min="3" max="3" width="20.25390625" style="15" customWidth="1"/>
    <col min="4" max="4" width="23.75390625" style="81" customWidth="1"/>
    <col min="5" max="5" width="16.875" style="15" hidden="1" customWidth="1"/>
    <col min="6" max="6" width="20.125" style="15" hidden="1" customWidth="1"/>
    <col min="7" max="8" width="17.75390625" style="15" hidden="1" customWidth="1"/>
    <col min="9" max="9" width="18.875" style="15" hidden="1" customWidth="1"/>
    <col min="10" max="10" width="26.875" style="15" hidden="1" customWidth="1"/>
    <col min="11" max="11" width="17.00390625" style="15" customWidth="1"/>
    <col min="12" max="12" width="16.75390625" style="15" customWidth="1"/>
    <col min="13" max="13" width="9.125" style="15" customWidth="1"/>
    <col min="14" max="14" width="11.25390625" style="15" customWidth="1"/>
    <col min="15" max="15" width="17.00390625" style="15" customWidth="1"/>
    <col min="16" max="16384" width="9.125" style="15" customWidth="1"/>
  </cols>
  <sheetData>
    <row r="1" spans="4:9" ht="18.75">
      <c r="D1" s="68"/>
      <c r="I1" s="16" t="s">
        <v>40</v>
      </c>
    </row>
    <row r="2" spans="2:4" ht="26.25">
      <c r="B2" s="74" t="s">
        <v>2</v>
      </c>
      <c r="D2" s="68"/>
    </row>
    <row r="3" spans="1:4" ht="12.75">
      <c r="A3" s="69"/>
      <c r="D3" s="68"/>
    </row>
    <row r="4" spans="1:10" s="14" customFormat="1" ht="153" customHeight="1">
      <c r="A4" s="70" t="s">
        <v>116</v>
      </c>
      <c r="B4" s="11" t="s">
        <v>19</v>
      </c>
      <c r="C4" s="12" t="s">
        <v>84</v>
      </c>
      <c r="D4" s="87" t="s">
        <v>197</v>
      </c>
      <c r="E4" s="12" t="s">
        <v>133</v>
      </c>
      <c r="F4" s="12" t="s">
        <v>134</v>
      </c>
      <c r="G4" s="12" t="s">
        <v>135</v>
      </c>
      <c r="H4" s="12" t="s">
        <v>136</v>
      </c>
      <c r="I4" s="12" t="s">
        <v>85</v>
      </c>
      <c r="J4" s="13" t="s">
        <v>32</v>
      </c>
    </row>
    <row r="5" spans="1:10" ht="18.75">
      <c r="A5" s="71">
        <v>1</v>
      </c>
      <c r="B5" s="18">
        <v>2</v>
      </c>
      <c r="C5" s="19">
        <v>3</v>
      </c>
      <c r="D5" s="88">
        <v>4</v>
      </c>
      <c r="E5" s="19">
        <v>5</v>
      </c>
      <c r="F5" s="18">
        <v>6</v>
      </c>
      <c r="G5" s="19">
        <v>7</v>
      </c>
      <c r="H5" s="31" t="s">
        <v>97</v>
      </c>
      <c r="I5" s="18" t="s">
        <v>99</v>
      </c>
      <c r="J5" s="19">
        <v>10</v>
      </c>
    </row>
    <row r="6" spans="1:12" ht="45">
      <c r="A6" s="71">
        <v>2</v>
      </c>
      <c r="B6" s="98" t="s">
        <v>15</v>
      </c>
      <c r="C6" s="103">
        <v>2585</v>
      </c>
      <c r="D6" s="104">
        <v>2466.2</v>
      </c>
      <c r="E6" s="50"/>
      <c r="F6" s="19"/>
      <c r="G6" s="17"/>
      <c r="H6" s="17"/>
      <c r="I6" s="17"/>
      <c r="J6" s="78"/>
      <c r="K6" s="141"/>
      <c r="L6" s="141"/>
    </row>
    <row r="7" spans="1:10" ht="22.5">
      <c r="A7" s="71">
        <v>3</v>
      </c>
      <c r="B7" s="98" t="s">
        <v>86</v>
      </c>
      <c r="C7" s="99">
        <f>C9+C10+C33</f>
        <v>145767.09999999998</v>
      </c>
      <c r="D7" s="99">
        <f>D9+D10+D33</f>
        <v>145160.3</v>
      </c>
      <c r="E7" s="34"/>
      <c r="F7" s="34"/>
      <c r="G7" s="34"/>
      <c r="H7" s="34"/>
      <c r="I7" s="34"/>
      <c r="J7" s="34"/>
    </row>
    <row r="8" spans="1:10" ht="18.75">
      <c r="A8" s="71">
        <v>4</v>
      </c>
      <c r="B8" s="21" t="s">
        <v>17</v>
      </c>
      <c r="C8" s="32"/>
      <c r="D8" s="51"/>
      <c r="E8" s="34"/>
      <c r="F8" s="34"/>
      <c r="G8" s="34"/>
      <c r="H8" s="34"/>
      <c r="I8" s="34"/>
      <c r="J8" s="34"/>
    </row>
    <row r="9" spans="1:10" ht="27" customHeight="1">
      <c r="A9" s="71">
        <v>5</v>
      </c>
      <c r="B9" s="22" t="s">
        <v>53</v>
      </c>
      <c r="C9" s="33">
        <v>126429.3</v>
      </c>
      <c r="D9" s="33">
        <v>131060.3</v>
      </c>
      <c r="E9" s="34"/>
      <c r="F9" s="34"/>
      <c r="G9" s="34"/>
      <c r="H9" s="34"/>
      <c r="I9" s="34"/>
      <c r="J9" s="34"/>
    </row>
    <row r="10" spans="1:10" ht="24.75" customHeight="1">
      <c r="A10" s="71">
        <v>6</v>
      </c>
      <c r="B10" s="22" t="s">
        <v>54</v>
      </c>
      <c r="C10" s="67">
        <f>SUM(C12+C17+C20+C32)</f>
        <v>6206</v>
      </c>
      <c r="D10" s="67">
        <f>SUM(D12+D17+D20+D32)</f>
        <v>0</v>
      </c>
      <c r="E10" s="34"/>
      <c r="F10" s="34"/>
      <c r="G10" s="34"/>
      <c r="H10" s="34"/>
      <c r="I10" s="34"/>
      <c r="J10" s="34"/>
    </row>
    <row r="11" spans="1:10" ht="18" customHeight="1">
      <c r="A11" s="71"/>
      <c r="B11" s="21" t="s">
        <v>88</v>
      </c>
      <c r="C11" s="32"/>
      <c r="D11" s="67"/>
      <c r="E11" s="34"/>
      <c r="F11" s="34"/>
      <c r="G11" s="34"/>
      <c r="H11" s="34"/>
      <c r="I11" s="34"/>
      <c r="J11" s="34"/>
    </row>
    <row r="12" spans="1:10" ht="137.25" customHeight="1">
      <c r="A12" s="71" t="s">
        <v>57</v>
      </c>
      <c r="B12" s="21" t="s">
        <v>174</v>
      </c>
      <c r="C12" s="73">
        <f>SUM(C14+C13)</f>
        <v>1200</v>
      </c>
      <c r="D12" s="73">
        <f>SUM(D14+D13)</f>
        <v>0</v>
      </c>
      <c r="E12" s="34"/>
      <c r="F12" s="34"/>
      <c r="G12" s="34"/>
      <c r="H12" s="34"/>
      <c r="I12" s="34"/>
      <c r="J12" s="34"/>
    </row>
    <row r="13" spans="1:10" ht="18.75">
      <c r="A13" s="71" t="s">
        <v>58</v>
      </c>
      <c r="B13" s="21" t="s">
        <v>137</v>
      </c>
      <c r="C13" s="67">
        <v>1000</v>
      </c>
      <c r="D13" s="67"/>
      <c r="E13" s="34"/>
      <c r="F13" s="34"/>
      <c r="G13" s="34"/>
      <c r="H13" s="34"/>
      <c r="I13" s="34"/>
      <c r="J13" s="34"/>
    </row>
    <row r="14" spans="1:10" ht="18.75">
      <c r="A14" s="71" t="s">
        <v>59</v>
      </c>
      <c r="B14" s="21" t="s">
        <v>24</v>
      </c>
      <c r="C14" s="67">
        <v>200</v>
      </c>
      <c r="D14" s="67"/>
      <c r="E14" s="34"/>
      <c r="F14" s="34"/>
      <c r="G14" s="34"/>
      <c r="H14" s="34"/>
      <c r="I14" s="34"/>
      <c r="J14" s="34"/>
    </row>
    <row r="15" spans="1:10" ht="60" customHeight="1" hidden="1">
      <c r="A15" s="71" t="s">
        <v>166</v>
      </c>
      <c r="B15" s="21" t="s">
        <v>167</v>
      </c>
      <c r="C15" s="83">
        <v>0</v>
      </c>
      <c r="D15" s="83">
        <v>0</v>
      </c>
      <c r="E15" s="34"/>
      <c r="F15" s="34"/>
      <c r="G15" s="34"/>
      <c r="H15" s="34"/>
      <c r="I15" s="34"/>
      <c r="J15" s="34"/>
    </row>
    <row r="16" spans="1:10" ht="24.75" customHeight="1" hidden="1">
      <c r="A16" s="71" t="s">
        <v>168</v>
      </c>
      <c r="B16" s="21" t="s">
        <v>169</v>
      </c>
      <c r="C16" s="83">
        <v>0</v>
      </c>
      <c r="D16" s="83">
        <v>0</v>
      </c>
      <c r="E16" s="34"/>
      <c r="F16" s="34"/>
      <c r="G16" s="34"/>
      <c r="H16" s="34"/>
      <c r="I16" s="34"/>
      <c r="J16" s="34"/>
    </row>
    <row r="17" spans="1:10" ht="56.25">
      <c r="A17" s="71" t="s">
        <v>60</v>
      </c>
      <c r="B17" s="21" t="s">
        <v>176</v>
      </c>
      <c r="C17" s="59">
        <f>SUM(C18+C19)</f>
        <v>1120</v>
      </c>
      <c r="D17" s="73">
        <f>SUM(D18)</f>
        <v>0</v>
      </c>
      <c r="E17" s="34"/>
      <c r="F17" s="34"/>
      <c r="G17" s="34"/>
      <c r="H17" s="34"/>
      <c r="I17" s="34"/>
      <c r="J17" s="34"/>
    </row>
    <row r="18" spans="1:10" ht="37.5">
      <c r="A18" s="71" t="s">
        <v>138</v>
      </c>
      <c r="B18" s="21" t="s">
        <v>140</v>
      </c>
      <c r="C18" s="67">
        <v>1120</v>
      </c>
      <c r="D18" s="67"/>
      <c r="E18" s="34"/>
      <c r="F18" s="34"/>
      <c r="G18" s="34"/>
      <c r="H18" s="34"/>
      <c r="I18" s="34"/>
      <c r="J18" s="34"/>
    </row>
    <row r="19" spans="1:10" ht="37.5">
      <c r="A19" s="71" t="s">
        <v>170</v>
      </c>
      <c r="B19" s="21" t="s">
        <v>171</v>
      </c>
      <c r="C19" s="83">
        <v>0</v>
      </c>
      <c r="D19" s="83">
        <v>0</v>
      </c>
      <c r="E19" s="34"/>
      <c r="F19" s="34"/>
      <c r="G19" s="34"/>
      <c r="H19" s="34"/>
      <c r="I19" s="34"/>
      <c r="J19" s="34"/>
    </row>
    <row r="20" spans="1:10" ht="56.25">
      <c r="A20" s="71" t="s">
        <v>204</v>
      </c>
      <c r="B20" s="21" t="s">
        <v>175</v>
      </c>
      <c r="C20" s="73">
        <f>SUM(C26+C25+C27+C28+C29+C30+C31)</f>
        <v>3486</v>
      </c>
      <c r="D20" s="73">
        <f>SUM(D26+D25+D27+D28+D29+D30+D31)</f>
        <v>0</v>
      </c>
      <c r="E20" s="34"/>
      <c r="F20" s="34"/>
      <c r="G20" s="34"/>
      <c r="H20" s="34"/>
      <c r="I20" s="34"/>
      <c r="J20" s="34"/>
    </row>
    <row r="21" spans="1:10" ht="139.5" customHeight="1" hidden="1">
      <c r="A21" s="71" t="s">
        <v>142</v>
      </c>
      <c r="B21" s="21" t="s">
        <v>151</v>
      </c>
      <c r="C21" s="32"/>
      <c r="D21" s="82">
        <v>50</v>
      </c>
      <c r="E21" s="34"/>
      <c r="F21" s="34"/>
      <c r="G21" s="34"/>
      <c r="H21" s="34"/>
      <c r="I21" s="34"/>
      <c r="J21" s="34"/>
    </row>
    <row r="22" spans="1:10" ht="96" customHeight="1" hidden="1">
      <c r="A22" s="71" t="s">
        <v>148</v>
      </c>
      <c r="B22" s="21" t="s">
        <v>152</v>
      </c>
      <c r="C22" s="32"/>
      <c r="D22" s="82">
        <v>21</v>
      </c>
      <c r="E22" s="34"/>
      <c r="F22" s="34"/>
      <c r="G22" s="34"/>
      <c r="H22" s="34"/>
      <c r="I22" s="34"/>
      <c r="J22" s="34"/>
    </row>
    <row r="23" spans="1:10" ht="77.25" customHeight="1" hidden="1">
      <c r="A23" s="71" t="s">
        <v>149</v>
      </c>
      <c r="B23" s="21" t="s">
        <v>153</v>
      </c>
      <c r="C23" s="32"/>
      <c r="D23" s="82">
        <v>100</v>
      </c>
      <c r="E23" s="34"/>
      <c r="F23" s="34"/>
      <c r="G23" s="34"/>
      <c r="H23" s="34"/>
      <c r="I23" s="34"/>
      <c r="J23" s="34"/>
    </row>
    <row r="24" spans="1:10" ht="139.5" customHeight="1" hidden="1">
      <c r="A24" s="71" t="s">
        <v>150</v>
      </c>
      <c r="B24" s="21" t="s">
        <v>154</v>
      </c>
      <c r="C24" s="32"/>
      <c r="D24" s="82">
        <v>40</v>
      </c>
      <c r="E24" s="34"/>
      <c r="F24" s="34"/>
      <c r="G24" s="34"/>
      <c r="H24" s="34"/>
      <c r="I24" s="34"/>
      <c r="J24" s="34"/>
    </row>
    <row r="25" spans="1:10" ht="126" customHeight="1">
      <c r="A25" s="71" t="s">
        <v>205</v>
      </c>
      <c r="B25" s="21" t="s">
        <v>178</v>
      </c>
      <c r="C25" s="84">
        <v>40</v>
      </c>
      <c r="D25" s="84"/>
      <c r="E25" s="34"/>
      <c r="F25" s="34"/>
      <c r="G25" s="34"/>
      <c r="H25" s="34"/>
      <c r="I25" s="34"/>
      <c r="J25" s="34"/>
    </row>
    <row r="26" spans="1:10" ht="81" customHeight="1">
      <c r="A26" s="71" t="s">
        <v>206</v>
      </c>
      <c r="B26" s="21" t="s">
        <v>190</v>
      </c>
      <c r="C26" s="83">
        <v>50</v>
      </c>
      <c r="D26" s="83"/>
      <c r="E26" s="34"/>
      <c r="F26" s="34"/>
      <c r="G26" s="34"/>
      <c r="H26" s="34"/>
      <c r="I26" s="34"/>
      <c r="J26" s="34"/>
    </row>
    <row r="27" spans="1:10" ht="67.5" customHeight="1">
      <c r="A27" s="71" t="s">
        <v>207</v>
      </c>
      <c r="B27" s="21" t="s">
        <v>191</v>
      </c>
      <c r="C27" s="83">
        <v>21</v>
      </c>
      <c r="D27" s="83"/>
      <c r="E27" s="34"/>
      <c r="F27" s="34"/>
      <c r="G27" s="34"/>
      <c r="H27" s="34"/>
      <c r="I27" s="34"/>
      <c r="J27" s="34"/>
    </row>
    <row r="28" spans="1:10" ht="39.75" customHeight="1">
      <c r="A28" s="71" t="s">
        <v>208</v>
      </c>
      <c r="B28" s="21" t="s">
        <v>192</v>
      </c>
      <c r="C28" s="83">
        <v>53</v>
      </c>
      <c r="D28" s="83"/>
      <c r="E28" s="34"/>
      <c r="F28" s="34"/>
      <c r="G28" s="34"/>
      <c r="H28" s="34"/>
      <c r="I28" s="34"/>
      <c r="J28" s="34"/>
    </row>
    <row r="29" spans="1:10" ht="43.5" customHeight="1">
      <c r="A29" s="71" t="s">
        <v>209</v>
      </c>
      <c r="B29" s="21" t="s">
        <v>193</v>
      </c>
      <c r="C29" s="83">
        <v>100</v>
      </c>
      <c r="D29" s="83"/>
      <c r="E29" s="34"/>
      <c r="F29" s="34"/>
      <c r="G29" s="34"/>
      <c r="H29" s="34"/>
      <c r="I29" s="34"/>
      <c r="J29" s="34"/>
    </row>
    <row r="30" spans="1:10" ht="46.5" customHeight="1">
      <c r="A30" s="71" t="s">
        <v>210</v>
      </c>
      <c r="B30" s="21" t="s">
        <v>194</v>
      </c>
      <c r="C30" s="83">
        <v>2950</v>
      </c>
      <c r="D30" s="83"/>
      <c r="E30" s="34"/>
      <c r="F30" s="34"/>
      <c r="G30" s="34"/>
      <c r="H30" s="34"/>
      <c r="I30" s="34"/>
      <c r="J30" s="34"/>
    </row>
    <row r="31" spans="1:10" ht="45.75" customHeight="1">
      <c r="A31" s="71" t="s">
        <v>211</v>
      </c>
      <c r="B31" s="21" t="s">
        <v>195</v>
      </c>
      <c r="C31" s="83">
        <v>272</v>
      </c>
      <c r="D31" s="83"/>
      <c r="E31" s="34"/>
      <c r="F31" s="34"/>
      <c r="G31" s="34"/>
      <c r="H31" s="34"/>
      <c r="I31" s="34"/>
      <c r="J31" s="34"/>
    </row>
    <row r="32" spans="1:10" ht="27.75" customHeight="1">
      <c r="A32" s="71" t="s">
        <v>212</v>
      </c>
      <c r="B32" s="109" t="s">
        <v>196</v>
      </c>
      <c r="C32" s="83">
        <v>400</v>
      </c>
      <c r="D32" s="83"/>
      <c r="E32" s="34"/>
      <c r="F32" s="34"/>
      <c r="G32" s="34"/>
      <c r="H32" s="34"/>
      <c r="I32" s="34"/>
      <c r="J32" s="34"/>
    </row>
    <row r="33" spans="1:10" ht="41.25" customHeight="1">
      <c r="A33" s="71">
        <v>7</v>
      </c>
      <c r="B33" s="22" t="s">
        <v>87</v>
      </c>
      <c r="C33" s="73">
        <f>SUM(C34+C35+C36)</f>
        <v>13131.800000000001</v>
      </c>
      <c r="D33" s="73">
        <f>SUM(D34+D35+D36)</f>
        <v>14100</v>
      </c>
      <c r="E33" s="34"/>
      <c r="F33" s="34"/>
      <c r="G33" s="34"/>
      <c r="H33" s="34"/>
      <c r="I33" s="34"/>
      <c r="J33" s="34"/>
    </row>
    <row r="34" spans="1:10" ht="27" customHeight="1">
      <c r="A34" s="71" t="s">
        <v>55</v>
      </c>
      <c r="B34" s="21" t="s">
        <v>63</v>
      </c>
      <c r="C34" s="67">
        <v>12322.6</v>
      </c>
      <c r="D34" s="67">
        <v>13500</v>
      </c>
      <c r="E34" s="34"/>
      <c r="F34" s="34"/>
      <c r="G34" s="34"/>
      <c r="H34" s="34"/>
      <c r="I34" s="34"/>
      <c r="J34" s="34"/>
    </row>
    <row r="35" spans="1:10" ht="29.25" customHeight="1">
      <c r="A35" s="71" t="s">
        <v>56</v>
      </c>
      <c r="B35" s="21" t="s">
        <v>52</v>
      </c>
      <c r="C35" s="67">
        <v>509.2</v>
      </c>
      <c r="D35" s="67"/>
      <c r="E35" s="34"/>
      <c r="F35" s="34"/>
      <c r="G35" s="34"/>
      <c r="H35" s="34"/>
      <c r="I35" s="34"/>
      <c r="J35" s="34"/>
    </row>
    <row r="36" spans="1:10" ht="21" customHeight="1">
      <c r="A36" s="71" t="s">
        <v>90</v>
      </c>
      <c r="B36" s="21" t="s">
        <v>91</v>
      </c>
      <c r="C36" s="67">
        <v>300</v>
      </c>
      <c r="D36" s="67">
        <v>600</v>
      </c>
      <c r="E36" s="34"/>
      <c r="F36" s="34"/>
      <c r="G36" s="34"/>
      <c r="H36" s="34"/>
      <c r="I36" s="34"/>
      <c r="J36" s="34"/>
    </row>
    <row r="37" spans="1:10" ht="45" customHeight="1" hidden="1">
      <c r="A37" s="71">
        <v>8</v>
      </c>
      <c r="B37" s="22" t="s">
        <v>92</v>
      </c>
      <c r="C37" s="32"/>
      <c r="D37" s="67">
        <v>0</v>
      </c>
      <c r="E37" s="34"/>
      <c r="F37" s="34"/>
      <c r="G37" s="34"/>
      <c r="H37" s="34"/>
      <c r="I37" s="34"/>
      <c r="J37" s="34"/>
    </row>
    <row r="38" spans="1:10" ht="22.5">
      <c r="A38" s="71">
        <v>8</v>
      </c>
      <c r="B38" s="98" t="s">
        <v>16</v>
      </c>
      <c r="C38" s="99">
        <f>SUM(C40+C93)</f>
        <v>145885.9</v>
      </c>
      <c r="D38" s="99">
        <f>SUM(D40+D93)</f>
        <v>147626.5</v>
      </c>
      <c r="E38" s="34"/>
      <c r="F38" s="34"/>
      <c r="G38" s="34"/>
      <c r="H38" s="34"/>
      <c r="I38" s="34"/>
      <c r="J38" s="34"/>
    </row>
    <row r="39" spans="1:10" ht="18.75">
      <c r="A39" s="71">
        <v>9</v>
      </c>
      <c r="B39" s="21" t="s">
        <v>17</v>
      </c>
      <c r="C39" s="32"/>
      <c r="D39" s="67"/>
      <c r="E39" s="34"/>
      <c r="F39" s="34"/>
      <c r="G39" s="34"/>
      <c r="H39" s="34"/>
      <c r="I39" s="34"/>
      <c r="J39" s="34"/>
    </row>
    <row r="40" spans="1:11" ht="18.75">
      <c r="A40" s="71">
        <v>10</v>
      </c>
      <c r="B40" s="23" t="s">
        <v>34</v>
      </c>
      <c r="C40" s="73">
        <f>SUM(C42+C55+C68)</f>
        <v>132196.6</v>
      </c>
      <c r="D40" s="73">
        <f>SUM(D42+D55+D68)</f>
        <v>132088.4</v>
      </c>
      <c r="E40" s="34"/>
      <c r="F40" s="34"/>
      <c r="G40" s="34"/>
      <c r="H40" s="34"/>
      <c r="I40" s="34"/>
      <c r="J40" s="34"/>
      <c r="K40" s="41"/>
    </row>
    <row r="41" spans="1:10" ht="18.75">
      <c r="A41" s="71">
        <v>11</v>
      </c>
      <c r="B41" s="21" t="s">
        <v>17</v>
      </c>
      <c r="C41" s="32"/>
      <c r="D41" s="67"/>
      <c r="E41" s="34"/>
      <c r="F41" s="34"/>
      <c r="G41" s="34"/>
      <c r="H41" s="34"/>
      <c r="I41" s="34"/>
      <c r="J41" s="34"/>
    </row>
    <row r="42" spans="1:11" ht="40.5">
      <c r="A42" s="71">
        <v>12</v>
      </c>
      <c r="B42" s="100" t="s">
        <v>200</v>
      </c>
      <c r="C42" s="99">
        <f>SUM(C44+C45+C46+C47+C53+C54)</f>
        <v>61515</v>
      </c>
      <c r="D42" s="99">
        <f>SUM(D44+D45+D46+D47+D53+D54)</f>
        <v>79056.2</v>
      </c>
      <c r="E42" s="34"/>
      <c r="F42" s="34"/>
      <c r="G42" s="34"/>
      <c r="H42" s="34"/>
      <c r="I42" s="34"/>
      <c r="J42" s="34"/>
      <c r="K42" s="90"/>
    </row>
    <row r="43" spans="1:10" ht="18.75">
      <c r="A43" s="71">
        <v>13</v>
      </c>
      <c r="B43" s="21" t="s">
        <v>17</v>
      </c>
      <c r="C43" s="32"/>
      <c r="D43" s="67"/>
      <c r="E43" s="34"/>
      <c r="F43" s="34"/>
      <c r="G43" s="34"/>
      <c r="H43" s="34"/>
      <c r="I43" s="34"/>
      <c r="J43" s="34"/>
    </row>
    <row r="44" spans="1:15" ht="18.75">
      <c r="A44" s="71">
        <v>14</v>
      </c>
      <c r="B44" s="29" t="s">
        <v>180</v>
      </c>
      <c r="C44" s="85">
        <v>25356.6</v>
      </c>
      <c r="D44" s="85">
        <v>37974.4</v>
      </c>
      <c r="E44" s="34"/>
      <c r="F44" s="34"/>
      <c r="G44" s="34"/>
      <c r="H44" s="34"/>
      <c r="I44" s="34"/>
      <c r="J44" s="34"/>
      <c r="O44" s="92"/>
    </row>
    <row r="45" spans="1:15" ht="37.5">
      <c r="A45" s="71">
        <v>15</v>
      </c>
      <c r="B45" s="29" t="s">
        <v>181</v>
      </c>
      <c r="C45" s="85">
        <v>6560</v>
      </c>
      <c r="D45" s="85">
        <v>11468.3</v>
      </c>
      <c r="E45" s="34"/>
      <c r="F45" s="34"/>
      <c r="G45" s="34"/>
      <c r="H45" s="34"/>
      <c r="I45" s="34"/>
      <c r="J45" s="34"/>
      <c r="O45" s="92"/>
    </row>
    <row r="46" spans="1:10" ht="18.75">
      <c r="A46" s="71">
        <v>16</v>
      </c>
      <c r="B46" s="29" t="s">
        <v>93</v>
      </c>
      <c r="C46" s="85">
        <v>8890.6</v>
      </c>
      <c r="D46" s="33">
        <v>10090</v>
      </c>
      <c r="E46" s="34"/>
      <c r="F46" s="34"/>
      <c r="G46" s="34"/>
      <c r="H46" s="34"/>
      <c r="I46" s="34"/>
      <c r="J46" s="34"/>
    </row>
    <row r="47" spans="1:10" ht="21" customHeight="1">
      <c r="A47" s="71">
        <v>17</v>
      </c>
      <c r="B47" s="29" t="s">
        <v>114</v>
      </c>
      <c r="C47" s="85">
        <f>C48+C49+C50</f>
        <v>17677.4</v>
      </c>
      <c r="D47" s="91">
        <f>D48+D49+D50</f>
        <v>17611.3</v>
      </c>
      <c r="E47" s="34"/>
      <c r="F47" s="34"/>
      <c r="G47" s="34"/>
      <c r="H47" s="34"/>
      <c r="I47" s="34"/>
      <c r="J47" s="34"/>
    </row>
    <row r="48" spans="1:14" ht="39" customHeight="1">
      <c r="A48" s="71">
        <v>18</v>
      </c>
      <c r="B48" s="29" t="s">
        <v>115</v>
      </c>
      <c r="C48" s="85">
        <v>11456.9</v>
      </c>
      <c r="D48" s="85">
        <v>11866.4</v>
      </c>
      <c r="E48" s="34"/>
      <c r="F48" s="34"/>
      <c r="G48" s="34"/>
      <c r="H48" s="34"/>
      <c r="I48" s="34"/>
      <c r="J48" s="34"/>
      <c r="M48" s="90"/>
      <c r="N48" s="90"/>
    </row>
    <row r="49" spans="1:14" ht="37.5">
      <c r="A49" s="71">
        <v>19</v>
      </c>
      <c r="B49" s="29" t="s">
        <v>155</v>
      </c>
      <c r="C49" s="85">
        <v>619.6</v>
      </c>
      <c r="D49" s="85">
        <v>800</v>
      </c>
      <c r="E49" s="34"/>
      <c r="F49" s="34"/>
      <c r="G49" s="34"/>
      <c r="H49" s="34"/>
      <c r="I49" s="34"/>
      <c r="J49" s="34"/>
      <c r="N49" s="90"/>
    </row>
    <row r="50" spans="1:14" ht="18.75">
      <c r="A50" s="71">
        <v>20</v>
      </c>
      <c r="B50" s="29" t="s">
        <v>94</v>
      </c>
      <c r="C50" s="85">
        <v>5600.9</v>
      </c>
      <c r="D50" s="85">
        <v>4944.9</v>
      </c>
      <c r="E50" s="34"/>
      <c r="F50" s="34"/>
      <c r="G50" s="34"/>
      <c r="H50" s="34"/>
      <c r="I50" s="34"/>
      <c r="J50" s="34"/>
      <c r="N50" s="90"/>
    </row>
    <row r="51" spans="1:15" ht="18.75" hidden="1">
      <c r="A51" s="71">
        <v>21</v>
      </c>
      <c r="B51" s="29" t="s">
        <v>24</v>
      </c>
      <c r="C51" s="85">
        <v>0</v>
      </c>
      <c r="D51" s="85">
        <v>0</v>
      </c>
      <c r="E51" s="34"/>
      <c r="F51" s="34"/>
      <c r="G51" s="34"/>
      <c r="H51" s="34"/>
      <c r="I51" s="34"/>
      <c r="J51" s="34"/>
      <c r="N51" s="105"/>
      <c r="O51" s="105"/>
    </row>
    <row r="52" spans="1:15" ht="18.75" hidden="1">
      <c r="A52" s="71">
        <v>22</v>
      </c>
      <c r="B52" s="29" t="s">
        <v>43</v>
      </c>
      <c r="C52" s="85">
        <v>0</v>
      </c>
      <c r="D52" s="85">
        <v>0</v>
      </c>
      <c r="E52" s="34"/>
      <c r="F52" s="34"/>
      <c r="G52" s="34"/>
      <c r="H52" s="34"/>
      <c r="I52" s="34"/>
      <c r="J52" s="34"/>
      <c r="N52" s="105"/>
      <c r="O52" s="105"/>
    </row>
    <row r="53" spans="1:15" ht="18.75">
      <c r="A53" s="71">
        <v>21</v>
      </c>
      <c r="B53" s="30" t="s">
        <v>24</v>
      </c>
      <c r="C53" s="85">
        <v>500</v>
      </c>
      <c r="D53" s="85"/>
      <c r="E53" s="34"/>
      <c r="F53" s="34"/>
      <c r="G53" s="34"/>
      <c r="H53" s="34"/>
      <c r="I53" s="34"/>
      <c r="J53" s="34"/>
      <c r="N53" s="105"/>
      <c r="O53" s="105"/>
    </row>
    <row r="54" spans="1:14" ht="18.75">
      <c r="A54" s="71">
        <v>22</v>
      </c>
      <c r="B54" s="29" t="s">
        <v>43</v>
      </c>
      <c r="C54" s="85">
        <v>2530.4</v>
      </c>
      <c r="D54" s="67">
        <v>1912.2</v>
      </c>
      <c r="E54" s="34"/>
      <c r="F54" s="34"/>
      <c r="G54" s="34"/>
      <c r="H54" s="34"/>
      <c r="I54" s="34"/>
      <c r="J54" s="34"/>
      <c r="M54" s="68"/>
      <c r="N54" s="105"/>
    </row>
    <row r="55" spans="1:14" ht="40.5">
      <c r="A55" s="71">
        <v>23</v>
      </c>
      <c r="B55" s="100" t="s">
        <v>201</v>
      </c>
      <c r="C55" s="99">
        <f>SUM(C57+C58+C59+C60+C61+C62+C63)</f>
        <v>64475.6</v>
      </c>
      <c r="D55" s="99">
        <f>SUM(D57+D58+D59+D60+D61+D62+D63)</f>
        <v>53032.2</v>
      </c>
      <c r="E55" s="34"/>
      <c r="F55" s="34"/>
      <c r="G55" s="34"/>
      <c r="H55" s="34"/>
      <c r="I55" s="34"/>
      <c r="J55" s="34"/>
      <c r="K55" s="106"/>
      <c r="N55" s="108"/>
    </row>
    <row r="56" spans="1:11" ht="18.75">
      <c r="A56" s="71">
        <v>24</v>
      </c>
      <c r="B56" s="21" t="s">
        <v>17</v>
      </c>
      <c r="C56" s="85"/>
      <c r="D56" s="67"/>
      <c r="E56" s="34"/>
      <c r="F56" s="34"/>
      <c r="G56" s="34"/>
      <c r="H56" s="34"/>
      <c r="I56" s="34"/>
      <c r="J56" s="34"/>
      <c r="K56" s="41"/>
    </row>
    <row r="57" spans="1:10" ht="18.75">
      <c r="A57" s="71">
        <v>25</v>
      </c>
      <c r="B57" s="29" t="s">
        <v>44</v>
      </c>
      <c r="C57" s="85">
        <v>35520.3</v>
      </c>
      <c r="D57" s="85">
        <v>26314.7</v>
      </c>
      <c r="E57" s="34"/>
      <c r="F57" s="34"/>
      <c r="G57" s="34"/>
      <c r="H57" s="34"/>
      <c r="I57" s="34"/>
      <c r="J57" s="34"/>
    </row>
    <row r="58" spans="1:10" ht="18.75">
      <c r="A58" s="71">
        <v>26</v>
      </c>
      <c r="B58" s="29" t="s">
        <v>61</v>
      </c>
      <c r="C58" s="85">
        <v>10625.4</v>
      </c>
      <c r="D58" s="85">
        <v>7947</v>
      </c>
      <c r="E58" s="34"/>
      <c r="F58" s="34"/>
      <c r="G58" s="34"/>
      <c r="H58" s="34"/>
      <c r="I58" s="34"/>
      <c r="J58" s="34"/>
    </row>
    <row r="59" spans="1:10" ht="18.75">
      <c r="A59" s="71">
        <v>27</v>
      </c>
      <c r="B59" s="29" t="s">
        <v>165</v>
      </c>
      <c r="C59" s="85">
        <v>407.7</v>
      </c>
      <c r="D59" s="85">
        <v>850</v>
      </c>
      <c r="E59" s="34"/>
      <c r="F59" s="34"/>
      <c r="G59" s="34"/>
      <c r="H59" s="34"/>
      <c r="I59" s="34"/>
      <c r="J59" s="34"/>
    </row>
    <row r="60" spans="1:10" ht="37.5">
      <c r="A60" s="71">
        <v>28</v>
      </c>
      <c r="B60" s="29" t="s">
        <v>182</v>
      </c>
      <c r="C60" s="85">
        <v>301</v>
      </c>
      <c r="D60" s="85"/>
      <c r="E60" s="34"/>
      <c r="F60" s="34"/>
      <c r="G60" s="34"/>
      <c r="H60" s="34"/>
      <c r="I60" s="34"/>
      <c r="J60" s="34"/>
    </row>
    <row r="61" spans="1:10" ht="18.75">
      <c r="A61" s="71">
        <v>29</v>
      </c>
      <c r="B61" s="29" t="s">
        <v>43</v>
      </c>
      <c r="C61" s="67">
        <v>5821.1</v>
      </c>
      <c r="D61" s="67">
        <v>4788.3</v>
      </c>
      <c r="E61" s="34"/>
      <c r="F61" s="34"/>
      <c r="G61" s="34"/>
      <c r="H61" s="34"/>
      <c r="I61" s="34"/>
      <c r="J61" s="34"/>
    </row>
    <row r="62" spans="1:10" ht="18.75">
      <c r="A62" s="71">
        <v>30</v>
      </c>
      <c r="B62" s="30" t="s">
        <v>24</v>
      </c>
      <c r="C62" s="94">
        <v>0</v>
      </c>
      <c r="D62" s="86">
        <v>0</v>
      </c>
      <c r="E62" s="34"/>
      <c r="F62" s="34"/>
      <c r="G62" s="34"/>
      <c r="H62" s="34"/>
      <c r="I62" s="34"/>
      <c r="J62" s="34"/>
    </row>
    <row r="63" spans="1:15" ht="19.5">
      <c r="A63" s="71">
        <v>31</v>
      </c>
      <c r="B63" s="25" t="s">
        <v>33</v>
      </c>
      <c r="C63" s="93">
        <f>SUM(C65+C66)</f>
        <v>11800.1</v>
      </c>
      <c r="D63" s="73">
        <f>SUM(D65+D66)</f>
        <v>13132.2</v>
      </c>
      <c r="E63" s="34"/>
      <c r="F63" s="34"/>
      <c r="G63" s="34"/>
      <c r="H63" s="34"/>
      <c r="I63" s="34"/>
      <c r="J63" s="34"/>
      <c r="M63" s="68"/>
      <c r="O63" s="68"/>
    </row>
    <row r="64" spans="1:10" ht="18.75">
      <c r="A64" s="71">
        <v>32</v>
      </c>
      <c r="B64" s="21" t="s">
        <v>17</v>
      </c>
      <c r="C64" s="85"/>
      <c r="D64" s="67"/>
      <c r="E64" s="34"/>
      <c r="F64" s="34"/>
      <c r="G64" s="34"/>
      <c r="H64" s="34"/>
      <c r="I64" s="34"/>
      <c r="J64" s="34"/>
    </row>
    <row r="65" spans="1:15" ht="18.75">
      <c r="A65" s="71">
        <v>33</v>
      </c>
      <c r="B65" s="30" t="s">
        <v>183</v>
      </c>
      <c r="C65" s="85">
        <v>9965.2</v>
      </c>
      <c r="D65" s="33">
        <v>11984</v>
      </c>
      <c r="E65" s="34"/>
      <c r="F65" s="34"/>
      <c r="G65" s="34"/>
      <c r="H65" s="34"/>
      <c r="I65" s="34"/>
      <c r="J65" s="34"/>
      <c r="L65" s="140"/>
      <c r="M65" s="140"/>
      <c r="N65" s="140"/>
      <c r="O65" s="140"/>
    </row>
    <row r="66" spans="1:10" ht="37.5">
      <c r="A66" s="71">
        <v>34</v>
      </c>
      <c r="B66" s="30" t="s">
        <v>184</v>
      </c>
      <c r="C66" s="85">
        <v>1834.9</v>
      </c>
      <c r="D66" s="67">
        <v>1148.2</v>
      </c>
      <c r="E66" s="34"/>
      <c r="F66" s="34"/>
      <c r="G66" s="34"/>
      <c r="H66" s="34"/>
      <c r="I66" s="34"/>
      <c r="J66" s="34"/>
    </row>
    <row r="67" spans="1:10" ht="18.75" hidden="1">
      <c r="A67" s="71"/>
      <c r="B67" s="30" t="s">
        <v>24</v>
      </c>
      <c r="C67" s="95"/>
      <c r="D67" s="82"/>
      <c r="E67" s="34"/>
      <c r="F67" s="34"/>
      <c r="G67" s="34"/>
      <c r="H67" s="34"/>
      <c r="I67" s="34"/>
      <c r="J67" s="34"/>
    </row>
    <row r="68" spans="1:10" ht="19.5">
      <c r="A68" s="71">
        <v>35</v>
      </c>
      <c r="B68" s="26" t="s">
        <v>62</v>
      </c>
      <c r="C68" s="93">
        <f>SUM(C71+C76+C78+C92)</f>
        <v>6206</v>
      </c>
      <c r="D68" s="73">
        <f>SUM(D71+D76+D78+D92)</f>
        <v>0</v>
      </c>
      <c r="E68" s="34"/>
      <c r="F68" s="34"/>
      <c r="G68" s="34"/>
      <c r="H68" s="34"/>
      <c r="I68" s="34"/>
      <c r="J68" s="34"/>
    </row>
    <row r="69" spans="1:10" ht="18.75" hidden="1">
      <c r="A69" s="71">
        <v>33</v>
      </c>
      <c r="B69" s="30" t="s">
        <v>28</v>
      </c>
      <c r="C69" s="95"/>
      <c r="D69" s="82">
        <v>0</v>
      </c>
      <c r="E69" s="34"/>
      <c r="F69" s="34"/>
      <c r="G69" s="34"/>
      <c r="H69" s="34"/>
      <c r="I69" s="34"/>
      <c r="J69" s="34"/>
    </row>
    <row r="70" spans="1:10" ht="18.75" hidden="1">
      <c r="A70" s="71">
        <v>34</v>
      </c>
      <c r="B70" s="29" t="s">
        <v>24</v>
      </c>
      <c r="C70" s="95"/>
      <c r="D70" s="82">
        <v>0</v>
      </c>
      <c r="E70" s="34"/>
      <c r="F70" s="34"/>
      <c r="G70" s="34"/>
      <c r="H70" s="34"/>
      <c r="I70" s="34"/>
      <c r="J70" s="34"/>
    </row>
    <row r="71" spans="1:10" ht="133.5" customHeight="1">
      <c r="A71" s="71">
        <v>36</v>
      </c>
      <c r="B71" s="21" t="s">
        <v>174</v>
      </c>
      <c r="C71" s="93">
        <f>SUM(C73+C72)</f>
        <v>1200</v>
      </c>
      <c r="D71" s="73">
        <f>SUM(D73+D72)</f>
        <v>0</v>
      </c>
      <c r="E71" s="34"/>
      <c r="F71" s="34"/>
      <c r="G71" s="34"/>
      <c r="H71" s="34"/>
      <c r="I71" s="34"/>
      <c r="J71" s="34"/>
    </row>
    <row r="72" spans="1:10" ht="18.75">
      <c r="A72" s="71">
        <v>37</v>
      </c>
      <c r="B72" s="21" t="s">
        <v>137</v>
      </c>
      <c r="C72" s="85">
        <v>1000</v>
      </c>
      <c r="D72" s="67"/>
      <c r="E72" s="34"/>
      <c r="F72" s="34"/>
      <c r="G72" s="34"/>
      <c r="H72" s="34"/>
      <c r="I72" s="34"/>
      <c r="J72" s="34"/>
    </row>
    <row r="73" spans="1:10" ht="37.5">
      <c r="A73" s="71">
        <v>38</v>
      </c>
      <c r="B73" s="21" t="s">
        <v>188</v>
      </c>
      <c r="C73" s="85">
        <v>200</v>
      </c>
      <c r="D73" s="67"/>
      <c r="E73" s="34"/>
      <c r="F73" s="34"/>
      <c r="G73" s="34"/>
      <c r="H73" s="34"/>
      <c r="I73" s="34"/>
      <c r="J73" s="34"/>
    </row>
    <row r="74" spans="1:10" ht="114" customHeight="1">
      <c r="A74" s="71">
        <v>39</v>
      </c>
      <c r="B74" s="21" t="s">
        <v>189</v>
      </c>
      <c r="C74" s="94">
        <v>0</v>
      </c>
      <c r="D74" s="83">
        <v>0</v>
      </c>
      <c r="E74" s="34"/>
      <c r="F74" s="34"/>
      <c r="G74" s="34"/>
      <c r="H74" s="34"/>
      <c r="I74" s="34"/>
      <c r="J74" s="34"/>
    </row>
    <row r="75" spans="1:10" ht="123.75" customHeight="1">
      <c r="A75" s="71">
        <v>40</v>
      </c>
      <c r="B75" s="21" t="s">
        <v>178</v>
      </c>
      <c r="C75" s="94">
        <v>0</v>
      </c>
      <c r="D75" s="83">
        <v>0</v>
      </c>
      <c r="E75" s="34"/>
      <c r="F75" s="34"/>
      <c r="G75" s="34"/>
      <c r="H75" s="34"/>
      <c r="I75" s="34"/>
      <c r="J75" s="34"/>
    </row>
    <row r="76" spans="1:10" ht="56.25">
      <c r="A76" s="71">
        <v>41</v>
      </c>
      <c r="B76" s="21" t="s">
        <v>187</v>
      </c>
      <c r="C76" s="93">
        <v>1120</v>
      </c>
      <c r="D76" s="73"/>
      <c r="E76" s="34"/>
      <c r="F76" s="34"/>
      <c r="G76" s="34"/>
      <c r="H76" s="34"/>
      <c r="I76" s="34"/>
      <c r="J76" s="34"/>
    </row>
    <row r="77" spans="1:10" ht="65.25" customHeight="1" hidden="1">
      <c r="A77" s="71" t="s">
        <v>156</v>
      </c>
      <c r="B77" s="21" t="s">
        <v>140</v>
      </c>
      <c r="C77" s="95"/>
      <c r="D77" s="82">
        <v>1120</v>
      </c>
      <c r="E77" s="34"/>
      <c r="F77" s="34"/>
      <c r="G77" s="34"/>
      <c r="H77" s="34"/>
      <c r="I77" s="34"/>
      <c r="J77" s="34"/>
    </row>
    <row r="78" spans="1:10" ht="56.25">
      <c r="A78" s="71">
        <v>42</v>
      </c>
      <c r="B78" s="21" t="s">
        <v>177</v>
      </c>
      <c r="C78" s="93">
        <f>SUM(C85+C86+C87+C88+C89+C90+C91)</f>
        <v>3486</v>
      </c>
      <c r="D78" s="73">
        <f>SUM(D85+D86+D87+D88+D89+D90+D91)</f>
        <v>0</v>
      </c>
      <c r="E78" s="34"/>
      <c r="F78" s="34"/>
      <c r="G78" s="34"/>
      <c r="H78" s="34"/>
      <c r="I78" s="34"/>
      <c r="J78" s="34"/>
    </row>
    <row r="79" spans="1:10" ht="135" customHeight="1" hidden="1">
      <c r="A79" s="71" t="s">
        <v>157</v>
      </c>
      <c r="B79" s="21" t="s">
        <v>151</v>
      </c>
      <c r="C79" s="96"/>
      <c r="D79" s="82">
        <v>50</v>
      </c>
      <c r="E79" s="34"/>
      <c r="F79" s="34"/>
      <c r="G79" s="34"/>
      <c r="H79" s="34"/>
      <c r="I79" s="34"/>
      <c r="J79" s="34"/>
    </row>
    <row r="80" spans="1:10" ht="105" customHeight="1" hidden="1">
      <c r="A80" s="71" t="s">
        <v>158</v>
      </c>
      <c r="B80" s="21" t="s">
        <v>152</v>
      </c>
      <c r="C80" s="96"/>
      <c r="D80" s="82">
        <v>21</v>
      </c>
      <c r="E80" s="34"/>
      <c r="F80" s="34"/>
      <c r="G80" s="34"/>
      <c r="H80" s="34"/>
      <c r="I80" s="34"/>
      <c r="J80" s="34"/>
    </row>
    <row r="81" spans="1:10" ht="93" customHeight="1" hidden="1">
      <c r="A81" s="71" t="s">
        <v>159</v>
      </c>
      <c r="B81" s="21" t="s">
        <v>153</v>
      </c>
      <c r="C81" s="96"/>
      <c r="D81" s="82">
        <v>100</v>
      </c>
      <c r="E81" s="34"/>
      <c r="F81" s="34"/>
      <c r="G81" s="34"/>
      <c r="H81" s="34"/>
      <c r="I81" s="34"/>
      <c r="J81" s="34"/>
    </row>
    <row r="82" spans="1:10" ht="131.25" customHeight="1" hidden="1">
      <c r="A82" s="71" t="s">
        <v>160</v>
      </c>
      <c r="B82" s="21" t="s">
        <v>154</v>
      </c>
      <c r="C82" s="96"/>
      <c r="D82" s="82">
        <v>40</v>
      </c>
      <c r="E82" s="34"/>
      <c r="F82" s="34"/>
      <c r="G82" s="34"/>
      <c r="H82" s="34"/>
      <c r="I82" s="34"/>
      <c r="J82" s="34"/>
    </row>
    <row r="83" spans="1:10" ht="18.75" hidden="1">
      <c r="A83" s="71">
        <v>38</v>
      </c>
      <c r="B83" s="21"/>
      <c r="C83" s="96"/>
      <c r="D83" s="82">
        <v>0</v>
      </c>
      <c r="E83" s="34"/>
      <c r="F83" s="34"/>
      <c r="G83" s="34"/>
      <c r="H83" s="34"/>
      <c r="I83" s="34"/>
      <c r="J83" s="34"/>
    </row>
    <row r="84" spans="1:10" ht="18.75" hidden="1">
      <c r="A84" s="71">
        <v>39</v>
      </c>
      <c r="B84" s="21" t="s">
        <v>42</v>
      </c>
      <c r="C84" s="96"/>
      <c r="D84" s="82"/>
      <c r="E84" s="34"/>
      <c r="F84" s="34"/>
      <c r="G84" s="34"/>
      <c r="H84" s="34"/>
      <c r="I84" s="34"/>
      <c r="J84" s="34"/>
    </row>
    <row r="85" spans="1:10" ht="131.25">
      <c r="A85" s="71">
        <v>43</v>
      </c>
      <c r="B85" s="21" t="s">
        <v>178</v>
      </c>
      <c r="C85" s="97">
        <v>40</v>
      </c>
      <c r="D85" s="84"/>
      <c r="E85" s="34"/>
      <c r="F85" s="34"/>
      <c r="G85" s="34"/>
      <c r="H85" s="34"/>
      <c r="I85" s="34"/>
      <c r="J85" s="34"/>
    </row>
    <row r="86" spans="1:10" ht="93.75">
      <c r="A86" s="71">
        <v>44</v>
      </c>
      <c r="B86" s="21" t="s">
        <v>190</v>
      </c>
      <c r="C86" s="94">
        <v>50</v>
      </c>
      <c r="D86" s="83"/>
      <c r="E86" s="34"/>
      <c r="F86" s="34"/>
      <c r="G86" s="34"/>
      <c r="H86" s="34"/>
      <c r="I86" s="34"/>
      <c r="J86" s="34"/>
    </row>
    <row r="87" spans="1:10" ht="56.25">
      <c r="A87" s="71">
        <v>45</v>
      </c>
      <c r="B87" s="21" t="s">
        <v>191</v>
      </c>
      <c r="C87" s="94">
        <v>21</v>
      </c>
      <c r="D87" s="83"/>
      <c r="E87" s="34"/>
      <c r="F87" s="34"/>
      <c r="G87" s="34"/>
      <c r="H87" s="34"/>
      <c r="I87" s="34"/>
      <c r="J87" s="34"/>
    </row>
    <row r="88" spans="1:10" ht="37.5">
      <c r="A88" s="71">
        <v>46</v>
      </c>
      <c r="B88" s="21" t="s">
        <v>192</v>
      </c>
      <c r="C88" s="94">
        <v>53</v>
      </c>
      <c r="D88" s="83"/>
      <c r="E88" s="34"/>
      <c r="F88" s="34"/>
      <c r="G88" s="34"/>
      <c r="H88" s="34"/>
      <c r="I88" s="34"/>
      <c r="J88" s="34"/>
    </row>
    <row r="89" spans="1:10" ht="56.25">
      <c r="A89" s="71">
        <v>47</v>
      </c>
      <c r="B89" s="21" t="s">
        <v>193</v>
      </c>
      <c r="C89" s="94">
        <v>100</v>
      </c>
      <c r="D89" s="83"/>
      <c r="E89" s="34"/>
      <c r="F89" s="34"/>
      <c r="G89" s="34"/>
      <c r="H89" s="34"/>
      <c r="I89" s="34"/>
      <c r="J89" s="34"/>
    </row>
    <row r="90" spans="1:10" ht="37.5">
      <c r="A90" s="71">
        <v>48</v>
      </c>
      <c r="B90" s="21" t="s">
        <v>194</v>
      </c>
      <c r="C90" s="94">
        <v>2950</v>
      </c>
      <c r="D90" s="83"/>
      <c r="E90" s="34"/>
      <c r="F90" s="34"/>
      <c r="G90" s="34"/>
      <c r="H90" s="34"/>
      <c r="I90" s="34"/>
      <c r="J90" s="34"/>
    </row>
    <row r="91" spans="1:10" ht="37.5">
      <c r="A91" s="71">
        <v>49</v>
      </c>
      <c r="B91" s="21" t="s">
        <v>195</v>
      </c>
      <c r="C91" s="94">
        <v>272</v>
      </c>
      <c r="D91" s="83"/>
      <c r="E91" s="34"/>
      <c r="F91" s="34"/>
      <c r="G91" s="34"/>
      <c r="H91" s="34"/>
      <c r="I91" s="34"/>
      <c r="J91" s="34"/>
    </row>
    <row r="92" spans="1:10" ht="18.75">
      <c r="A92" s="71">
        <v>50</v>
      </c>
      <c r="B92" s="21" t="s">
        <v>196</v>
      </c>
      <c r="C92" s="96">
        <v>400</v>
      </c>
      <c r="D92" s="83"/>
      <c r="E92" s="34"/>
      <c r="F92" s="34"/>
      <c r="G92" s="34"/>
      <c r="H92" s="34"/>
      <c r="I92" s="34"/>
      <c r="J92" s="34"/>
    </row>
    <row r="93" spans="1:11" ht="56.25">
      <c r="A93" s="71">
        <v>51</v>
      </c>
      <c r="B93" s="101" t="s">
        <v>95</v>
      </c>
      <c r="C93" s="99">
        <f>SUM(C95+C96+C97+C98+C99+C100)</f>
        <v>13689.3</v>
      </c>
      <c r="D93" s="99">
        <f>SUM(D95+D96+D97+D98+D99+D100)</f>
        <v>15538.1</v>
      </c>
      <c r="E93" s="34"/>
      <c r="F93" s="34"/>
      <c r="G93" s="34"/>
      <c r="H93" s="34"/>
      <c r="I93" s="34"/>
      <c r="J93" s="34"/>
      <c r="K93" s="107"/>
    </row>
    <row r="94" spans="1:10" ht="18.75">
      <c r="A94" s="71">
        <v>52</v>
      </c>
      <c r="B94" s="21" t="s">
        <v>17</v>
      </c>
      <c r="C94" s="85"/>
      <c r="D94" s="67"/>
      <c r="E94" s="34"/>
      <c r="F94" s="34"/>
      <c r="G94" s="34"/>
      <c r="H94" s="34"/>
      <c r="I94" s="34"/>
      <c r="J94" s="34"/>
    </row>
    <row r="95" spans="1:10" ht="18.75">
      <c r="A95" s="71">
        <v>53</v>
      </c>
      <c r="B95" s="29" t="s">
        <v>44</v>
      </c>
      <c r="C95" s="85">
        <v>7032.9</v>
      </c>
      <c r="D95" s="33">
        <v>7700</v>
      </c>
      <c r="E95" s="34"/>
      <c r="F95" s="34"/>
      <c r="G95" s="34"/>
      <c r="H95" s="34"/>
      <c r="I95" s="34"/>
      <c r="J95" s="34"/>
    </row>
    <row r="96" spans="1:10" ht="18.75">
      <c r="A96" s="71">
        <v>54</v>
      </c>
      <c r="B96" s="29" t="s">
        <v>61</v>
      </c>
      <c r="C96" s="85">
        <v>1673.5</v>
      </c>
      <c r="D96" s="33">
        <v>2200</v>
      </c>
      <c r="E96" s="34"/>
      <c r="F96" s="34"/>
      <c r="G96" s="34"/>
      <c r="H96" s="34"/>
      <c r="I96" s="34"/>
      <c r="J96" s="34"/>
    </row>
    <row r="97" spans="1:10" ht="18.75">
      <c r="A97" s="71">
        <v>55</v>
      </c>
      <c r="B97" s="29" t="s">
        <v>23</v>
      </c>
      <c r="C97" s="94">
        <v>0</v>
      </c>
      <c r="D97" s="86"/>
      <c r="E97" s="34"/>
      <c r="F97" s="34"/>
      <c r="G97" s="34"/>
      <c r="H97" s="34"/>
      <c r="I97" s="34"/>
      <c r="J97" s="34"/>
    </row>
    <row r="98" spans="1:10" ht="18.75">
      <c r="A98" s="71">
        <v>56</v>
      </c>
      <c r="B98" s="29" t="s">
        <v>28</v>
      </c>
      <c r="C98" s="85"/>
      <c r="D98" s="33"/>
      <c r="E98" s="34"/>
      <c r="F98" s="34"/>
      <c r="G98" s="34"/>
      <c r="H98" s="34"/>
      <c r="I98" s="34"/>
      <c r="J98" s="34"/>
    </row>
    <row r="99" spans="1:10" ht="18.75">
      <c r="A99" s="71">
        <v>57</v>
      </c>
      <c r="B99" s="29" t="s">
        <v>24</v>
      </c>
      <c r="C99" s="85">
        <v>827.3</v>
      </c>
      <c r="D99" s="33">
        <v>1100</v>
      </c>
      <c r="E99" s="34"/>
      <c r="F99" s="34"/>
      <c r="G99" s="34"/>
      <c r="H99" s="34"/>
      <c r="I99" s="34"/>
      <c r="J99" s="34"/>
    </row>
    <row r="100" spans="1:10" ht="18.75">
      <c r="A100" s="71">
        <v>58</v>
      </c>
      <c r="B100" s="21" t="s">
        <v>45</v>
      </c>
      <c r="C100" s="67">
        <v>4155.6</v>
      </c>
      <c r="D100" s="67">
        <v>4538.1</v>
      </c>
      <c r="E100" s="34"/>
      <c r="F100" s="34"/>
      <c r="G100" s="34"/>
      <c r="H100" s="34"/>
      <c r="I100" s="34"/>
      <c r="J100" s="34"/>
    </row>
    <row r="101" spans="1:10" ht="21" customHeight="1" hidden="1">
      <c r="A101" s="71">
        <v>48</v>
      </c>
      <c r="B101" s="29" t="s">
        <v>96</v>
      </c>
      <c r="C101" s="35">
        <v>0</v>
      </c>
      <c r="D101" s="82">
        <v>0</v>
      </c>
      <c r="E101" s="34"/>
      <c r="F101" s="34"/>
      <c r="G101" s="34"/>
      <c r="H101" s="34"/>
      <c r="I101" s="34"/>
      <c r="J101" s="34"/>
    </row>
    <row r="102" spans="1:10" ht="45">
      <c r="A102" s="71">
        <v>59</v>
      </c>
      <c r="B102" s="98" t="s">
        <v>18</v>
      </c>
      <c r="C102" s="102">
        <f>C6+C7-C38</f>
        <v>2466.1999999999825</v>
      </c>
      <c r="D102" s="102">
        <f>D6+D7-D38</f>
        <v>0</v>
      </c>
      <c r="E102" s="34"/>
      <c r="F102" s="34"/>
      <c r="G102" s="34"/>
      <c r="H102" s="34" t="s">
        <v>98</v>
      </c>
      <c r="I102" s="34" t="s">
        <v>98</v>
      </c>
      <c r="J102" s="34" t="s">
        <v>98</v>
      </c>
    </row>
    <row r="103" ht="12.75">
      <c r="D103" s="68"/>
    </row>
    <row r="104" spans="4:15" ht="12.75">
      <c r="D104" s="68"/>
      <c r="M104" s="68"/>
      <c r="O104" s="68"/>
    </row>
    <row r="105" ht="12.75">
      <c r="D105" s="68"/>
    </row>
    <row r="106" ht="12.75">
      <c r="D106" s="68"/>
    </row>
    <row r="107" ht="12.75">
      <c r="D107" s="68"/>
    </row>
    <row r="108" ht="12.75">
      <c r="D108" s="68"/>
    </row>
    <row r="109" spans="2:4" ht="12.75">
      <c r="B109" s="89" t="s">
        <v>198</v>
      </c>
      <c r="C109" s="15">
        <v>1028139.15</v>
      </c>
      <c r="D109" s="68"/>
    </row>
    <row r="110" spans="2:4" ht="12.75">
      <c r="B110" s="89" t="s">
        <v>199</v>
      </c>
      <c r="C110" s="15">
        <v>1438064.3</v>
      </c>
      <c r="D110" s="68"/>
    </row>
    <row r="111" ht="12.75">
      <c r="D111" s="68"/>
    </row>
    <row r="112" ht="12.75">
      <c r="D112" s="68"/>
    </row>
    <row r="113" ht="12.75">
      <c r="D113" s="68"/>
    </row>
    <row r="114" ht="12.75">
      <c r="D114" s="68"/>
    </row>
    <row r="115" ht="12.75">
      <c r="D115" s="68"/>
    </row>
    <row r="116" ht="12.75">
      <c r="D116" s="68"/>
    </row>
    <row r="117" ht="12.75">
      <c r="D117" s="68"/>
    </row>
    <row r="118" ht="12.75">
      <c r="D118" s="68"/>
    </row>
    <row r="119" ht="12.75">
      <c r="D119" s="68"/>
    </row>
    <row r="120" ht="12.75">
      <c r="D120" s="68"/>
    </row>
    <row r="121" ht="12.75">
      <c r="D121" s="68"/>
    </row>
    <row r="122" ht="12.75">
      <c r="D122" s="68"/>
    </row>
    <row r="123" ht="12.75">
      <c r="D123" s="68"/>
    </row>
    <row r="124" ht="12.75">
      <c r="D124" s="68"/>
    </row>
    <row r="125" ht="12.75">
      <c r="D125" s="68"/>
    </row>
    <row r="126" ht="12.75">
      <c r="D126" s="68"/>
    </row>
    <row r="127" ht="12.75">
      <c r="D127" s="68"/>
    </row>
    <row r="128" ht="12.75">
      <c r="D128" s="68"/>
    </row>
    <row r="129" ht="12.75">
      <c r="D129" s="68"/>
    </row>
    <row r="130" ht="12.75">
      <c r="D130" s="68"/>
    </row>
    <row r="131" ht="12.75">
      <c r="D131" s="68"/>
    </row>
    <row r="132" ht="12.75">
      <c r="D132" s="68"/>
    </row>
    <row r="133" ht="12.75">
      <c r="D133" s="68"/>
    </row>
    <row r="134" ht="12.75">
      <c r="D134" s="68"/>
    </row>
    <row r="135" ht="12.75">
      <c r="D135" s="68"/>
    </row>
    <row r="136" ht="12.75">
      <c r="D136" s="68"/>
    </row>
    <row r="137" ht="12.75">
      <c r="D137" s="68"/>
    </row>
    <row r="138" ht="12.75">
      <c r="D138" s="68"/>
    </row>
    <row r="139" ht="12.75">
      <c r="D139" s="68"/>
    </row>
    <row r="140" ht="12.75">
      <c r="D140" s="68"/>
    </row>
    <row r="141" ht="12.75">
      <c r="D141" s="68"/>
    </row>
    <row r="142" ht="12.75">
      <c r="D142" s="68"/>
    </row>
    <row r="143" ht="12.75">
      <c r="D143" s="68"/>
    </row>
    <row r="144" ht="12.75">
      <c r="D144" s="68"/>
    </row>
    <row r="145" ht="12.75">
      <c r="D145" s="68"/>
    </row>
    <row r="146" ht="12.75">
      <c r="D146" s="68"/>
    </row>
    <row r="147" ht="12.75">
      <c r="D147" s="68"/>
    </row>
    <row r="148" ht="12.75">
      <c r="D148" s="68"/>
    </row>
    <row r="149" ht="12.75">
      <c r="D149" s="68"/>
    </row>
  </sheetData>
  <sheetProtection/>
  <mergeCells count="2">
    <mergeCell ref="L65:O65"/>
    <mergeCell ref="K6:L6"/>
  </mergeCells>
  <printOptions verticalCentered="1"/>
  <pageMargins left="0.6299212598425197" right="0.2362204724409449" top="0.6299212598425197" bottom="0.6692913385826772" header="0.5118110236220472" footer="0.5118110236220472"/>
  <pageSetup fitToHeight="3" fitToWidth="1" horizontalDpi="200" verticalDpi="200" orientation="portrait" paperSize="9" scale="4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1">
      <selection activeCell="N32" sqref="N32"/>
    </sheetView>
  </sheetViews>
  <sheetFormatPr defaultColWidth="9.00390625" defaultRowHeight="12.75"/>
  <cols>
    <col min="1" max="1" width="38.25390625" style="39" customWidth="1"/>
    <col min="2" max="3" width="9.75390625" style="40" customWidth="1"/>
    <col min="4" max="4" width="8.25390625" style="40" customWidth="1"/>
    <col min="5" max="5" width="9.625" style="40" customWidth="1"/>
    <col min="6" max="7" width="10.75390625" style="40" customWidth="1"/>
    <col min="8" max="9" width="8.375" style="40" customWidth="1"/>
    <col min="10" max="11" width="9.125" style="40" customWidth="1"/>
    <col min="12" max="13" width="8.125" style="40" customWidth="1"/>
    <col min="14" max="15" width="9.125" style="40" customWidth="1"/>
    <col min="16" max="17" width="8.125" style="40" customWidth="1"/>
    <col min="18" max="16384" width="9.125" style="40" customWidth="1"/>
  </cols>
  <sheetData>
    <row r="1" ht="18.75">
      <c r="O1" s="16" t="s">
        <v>39</v>
      </c>
    </row>
    <row r="2" spans="1:17" ht="27.75" customHeight="1">
      <c r="A2" s="147" t="s">
        <v>164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9" ht="15.75">
      <c r="A3" s="41"/>
      <c r="B3" s="15"/>
      <c r="C3" s="15"/>
      <c r="D3" s="15"/>
      <c r="E3" s="15"/>
      <c r="F3" s="15"/>
      <c r="G3" s="15"/>
      <c r="I3" s="15"/>
    </row>
    <row r="4" spans="1:19" s="42" customFormat="1" ht="26.25" customHeight="1">
      <c r="A4" s="148"/>
      <c r="B4" s="146" t="s">
        <v>35</v>
      </c>
      <c r="C4" s="146"/>
      <c r="D4" s="146"/>
      <c r="E4" s="146"/>
      <c r="F4" s="146" t="s">
        <v>36</v>
      </c>
      <c r="G4" s="146"/>
      <c r="H4" s="146"/>
      <c r="I4" s="146"/>
      <c r="J4" s="146" t="s">
        <v>37</v>
      </c>
      <c r="K4" s="146"/>
      <c r="L4" s="146"/>
      <c r="M4" s="146"/>
      <c r="N4" s="146" t="s">
        <v>38</v>
      </c>
      <c r="O4" s="146"/>
      <c r="P4" s="146"/>
      <c r="Q4" s="146"/>
      <c r="R4" s="143" t="s">
        <v>48</v>
      </c>
      <c r="S4" s="144"/>
    </row>
    <row r="5" spans="1:19" s="39" customFormat="1" ht="30" customHeight="1">
      <c r="A5" s="149"/>
      <c r="B5" s="142" t="s">
        <v>46</v>
      </c>
      <c r="C5" s="142"/>
      <c r="D5" s="145" t="s">
        <v>47</v>
      </c>
      <c r="E5" s="145"/>
      <c r="F5" s="142" t="s">
        <v>46</v>
      </c>
      <c r="G5" s="142"/>
      <c r="H5" s="145" t="s">
        <v>47</v>
      </c>
      <c r="I5" s="145"/>
      <c r="J5" s="142" t="s">
        <v>46</v>
      </c>
      <c r="K5" s="142"/>
      <c r="L5" s="145" t="s">
        <v>47</v>
      </c>
      <c r="M5" s="145"/>
      <c r="N5" s="142" t="s">
        <v>46</v>
      </c>
      <c r="O5" s="142"/>
      <c r="P5" s="145" t="s">
        <v>47</v>
      </c>
      <c r="Q5" s="145"/>
      <c r="R5" s="142" t="s">
        <v>46</v>
      </c>
      <c r="S5" s="142"/>
    </row>
    <row r="6" spans="1:19" s="39" customFormat="1" ht="18" customHeight="1">
      <c r="A6" s="150"/>
      <c r="B6" s="10" t="s">
        <v>100</v>
      </c>
      <c r="C6" s="10" t="s">
        <v>101</v>
      </c>
      <c r="D6" s="10" t="s">
        <v>100</v>
      </c>
      <c r="E6" s="10" t="s">
        <v>101</v>
      </c>
      <c r="F6" s="10" t="s">
        <v>100</v>
      </c>
      <c r="G6" s="10" t="s">
        <v>101</v>
      </c>
      <c r="H6" s="10" t="s">
        <v>100</v>
      </c>
      <c r="I6" s="10" t="s">
        <v>101</v>
      </c>
      <c r="J6" s="10" t="s">
        <v>100</v>
      </c>
      <c r="K6" s="10" t="s">
        <v>101</v>
      </c>
      <c r="L6" s="10" t="s">
        <v>100</v>
      </c>
      <c r="M6" s="10" t="s">
        <v>101</v>
      </c>
      <c r="N6" s="10" t="s">
        <v>100</v>
      </c>
      <c r="O6" s="10" t="s">
        <v>101</v>
      </c>
      <c r="P6" s="10" t="s">
        <v>100</v>
      </c>
      <c r="Q6" s="10" t="s">
        <v>101</v>
      </c>
      <c r="R6" s="10" t="s">
        <v>100</v>
      </c>
      <c r="S6" s="10" t="s">
        <v>101</v>
      </c>
    </row>
    <row r="7" spans="1:19" ht="47.25">
      <c r="A7" s="36" t="s">
        <v>161</v>
      </c>
      <c r="B7" s="57">
        <f>SUM(B9+B10+B11+B12+B14)</f>
        <v>0</v>
      </c>
      <c r="C7" s="57">
        <f>SUM(C9+C10+C11+C12+C14)</f>
        <v>0</v>
      </c>
      <c r="D7" s="45" t="e">
        <f>B7/R7*100</f>
        <v>#DIV/0!</v>
      </c>
      <c r="E7" s="45" t="e">
        <f>C7/S7*100</f>
        <v>#DIV/0!</v>
      </c>
      <c r="F7" s="57">
        <f>SUM(F9+F10+F11+F12+F14)</f>
        <v>0</v>
      </c>
      <c r="G7" s="57">
        <f>SUM(G9+G10+G11+G12+G14)</f>
        <v>0</v>
      </c>
      <c r="H7" s="45" t="e">
        <f>F7/R7*100</f>
        <v>#DIV/0!</v>
      </c>
      <c r="I7" s="45" t="e">
        <f>G7/S7*100</f>
        <v>#DIV/0!</v>
      </c>
      <c r="J7" s="57">
        <f>SUM(J10+J9+J11+J12+J14)</f>
        <v>0</v>
      </c>
      <c r="K7" s="57">
        <f>SUM(K10+K9+K11+K12+K14)</f>
        <v>0</v>
      </c>
      <c r="L7" s="45" t="e">
        <f>J7/R7*100</f>
        <v>#DIV/0!</v>
      </c>
      <c r="M7" s="45" t="e">
        <f>K7/S7*100</f>
        <v>#DIV/0!</v>
      </c>
      <c r="N7" s="58">
        <f>SUM(N9+N10+N11+N12+N14+N15)</f>
        <v>0</v>
      </c>
      <c r="O7" s="58">
        <f>SUM(O9+O10+O11+O12+O14+O15)</f>
        <v>0</v>
      </c>
      <c r="P7" s="45" t="e">
        <f>N7/R7*100</f>
        <v>#DIV/0!</v>
      </c>
      <c r="Q7" s="45" t="e">
        <f>O7/S7*100</f>
        <v>#DIV/0!</v>
      </c>
      <c r="R7" s="58">
        <f>SUM(B7+F7+J7+N7)</f>
        <v>0</v>
      </c>
      <c r="S7" s="58">
        <f>SUM(S9+S10+S11+S12+S14+S15)</f>
        <v>0</v>
      </c>
    </row>
    <row r="8" spans="1:19" ht="15.75">
      <c r="A8" s="28" t="s">
        <v>17</v>
      </c>
      <c r="B8" s="20"/>
      <c r="C8" s="20"/>
      <c r="D8" s="20" t="e">
        <f aca="true" t="shared" si="0" ref="D8:D23">B8/R8*100</f>
        <v>#DIV/0!</v>
      </c>
      <c r="E8" s="20" t="e">
        <f aca="true" t="shared" si="1" ref="E8:E23">C8/S8*100</f>
        <v>#DIV/0!</v>
      </c>
      <c r="F8" s="20"/>
      <c r="G8" s="20"/>
      <c r="H8" s="20" t="e">
        <f aca="true" t="shared" si="2" ref="H8:H23">F8/R8*100</f>
        <v>#DIV/0!</v>
      </c>
      <c r="I8" s="20" t="e">
        <f aca="true" t="shared" si="3" ref="I8:I23">G8/S8*100</f>
        <v>#DIV/0!</v>
      </c>
      <c r="J8" s="20"/>
      <c r="K8" s="20"/>
      <c r="L8" s="20" t="e">
        <f aca="true" t="shared" si="4" ref="L8:L23">J8/R8*100</f>
        <v>#DIV/0!</v>
      </c>
      <c r="M8" s="20" t="e">
        <f aca="true" t="shared" si="5" ref="M8:M23">K8/S8*100</f>
        <v>#DIV/0!</v>
      </c>
      <c r="N8" s="43"/>
      <c r="O8" s="43"/>
      <c r="P8" s="20" t="e">
        <f aca="true" t="shared" si="6" ref="P8:P23">N8/R8*100</f>
        <v>#DIV/0!</v>
      </c>
      <c r="Q8" s="20" t="e">
        <f aca="true" t="shared" si="7" ref="Q8:Q23">O8/S8*100</f>
        <v>#DIV/0!</v>
      </c>
      <c r="R8" s="43"/>
      <c r="S8" s="43"/>
    </row>
    <row r="9" spans="1:19" ht="15.75">
      <c r="A9" s="24" t="s">
        <v>44</v>
      </c>
      <c r="B9" s="20"/>
      <c r="C9" s="20"/>
      <c r="D9" s="20" t="e">
        <f t="shared" si="0"/>
        <v>#DIV/0!</v>
      </c>
      <c r="E9" s="20" t="e">
        <f t="shared" si="1"/>
        <v>#DIV/0!</v>
      </c>
      <c r="F9" s="20"/>
      <c r="G9" s="20"/>
      <c r="H9" s="20" t="e">
        <f t="shared" si="2"/>
        <v>#DIV/0!</v>
      </c>
      <c r="I9" s="20" t="e">
        <f t="shared" si="3"/>
        <v>#DIV/0!</v>
      </c>
      <c r="J9" s="20"/>
      <c r="K9" s="20"/>
      <c r="L9" s="20" t="e">
        <f t="shared" si="4"/>
        <v>#DIV/0!</v>
      </c>
      <c r="M9" s="20" t="e">
        <f t="shared" si="5"/>
        <v>#DIV/0!</v>
      </c>
      <c r="N9" s="43"/>
      <c r="O9" s="43"/>
      <c r="P9" s="20" t="e">
        <f t="shared" si="6"/>
        <v>#DIV/0!</v>
      </c>
      <c r="Q9" s="20" t="e">
        <f t="shared" si="7"/>
        <v>#DIV/0!</v>
      </c>
      <c r="R9" s="43">
        <f>SUM(B9+F9+J9+N9)</f>
        <v>0</v>
      </c>
      <c r="S9" s="43">
        <f>SUM(C9+G9+K9+O9)</f>
        <v>0</v>
      </c>
    </row>
    <row r="10" spans="1:19" ht="31.5">
      <c r="A10" s="24" t="s">
        <v>61</v>
      </c>
      <c r="B10" s="20"/>
      <c r="C10" s="20"/>
      <c r="D10" s="20" t="e">
        <f t="shared" si="0"/>
        <v>#DIV/0!</v>
      </c>
      <c r="E10" s="20" t="e">
        <f t="shared" si="1"/>
        <v>#DIV/0!</v>
      </c>
      <c r="F10" s="20"/>
      <c r="G10" s="20"/>
      <c r="H10" s="20" t="e">
        <f t="shared" si="2"/>
        <v>#DIV/0!</v>
      </c>
      <c r="I10" s="20" t="e">
        <f t="shared" si="3"/>
        <v>#DIV/0!</v>
      </c>
      <c r="J10" s="20"/>
      <c r="K10" s="20"/>
      <c r="L10" s="20" t="e">
        <f t="shared" si="4"/>
        <v>#DIV/0!</v>
      </c>
      <c r="M10" s="20" t="e">
        <f t="shared" si="5"/>
        <v>#DIV/0!</v>
      </c>
      <c r="N10" s="43"/>
      <c r="O10" s="43"/>
      <c r="P10" s="20" t="e">
        <f t="shared" si="6"/>
        <v>#DIV/0!</v>
      </c>
      <c r="Q10" s="20" t="e">
        <f t="shared" si="7"/>
        <v>#DIV/0!</v>
      </c>
      <c r="R10" s="43">
        <f>SUM(B10+F10+J10+N10)</f>
        <v>0</v>
      </c>
      <c r="S10" s="43">
        <f>SUM(C10+G10+K10+O10)</f>
        <v>0</v>
      </c>
    </row>
    <row r="11" spans="1:19" ht="15.75">
      <c r="A11" s="24" t="s">
        <v>93</v>
      </c>
      <c r="B11" s="20"/>
      <c r="C11" s="20"/>
      <c r="D11" s="20" t="e">
        <f t="shared" si="0"/>
        <v>#DIV/0!</v>
      </c>
      <c r="E11" s="20" t="e">
        <f t="shared" si="1"/>
        <v>#DIV/0!</v>
      </c>
      <c r="F11" s="20"/>
      <c r="G11" s="20"/>
      <c r="H11" s="20" t="e">
        <f t="shared" si="2"/>
        <v>#DIV/0!</v>
      </c>
      <c r="I11" s="20" t="e">
        <f t="shared" si="3"/>
        <v>#DIV/0!</v>
      </c>
      <c r="J11" s="20"/>
      <c r="K11" s="20"/>
      <c r="L11" s="20" t="e">
        <f t="shared" si="4"/>
        <v>#DIV/0!</v>
      </c>
      <c r="M11" s="20" t="e">
        <f t="shared" si="5"/>
        <v>#DIV/0!</v>
      </c>
      <c r="N11" s="43"/>
      <c r="O11" s="43"/>
      <c r="P11" s="20" t="e">
        <f t="shared" si="6"/>
        <v>#DIV/0!</v>
      </c>
      <c r="Q11" s="20" t="e">
        <f t="shared" si="7"/>
        <v>#DIV/0!</v>
      </c>
      <c r="R11" s="43">
        <f aca="true" t="shared" si="8" ref="R11:R41">SUM(B11+F11+J11+N11)</f>
        <v>0</v>
      </c>
      <c r="S11" s="43">
        <f aca="true" t="shared" si="9" ref="S11:S41">SUM(C11+G11+K11+O11)</f>
        <v>0</v>
      </c>
    </row>
    <row r="12" spans="1:19" ht="15.75">
      <c r="A12" s="24" t="s">
        <v>114</v>
      </c>
      <c r="B12" s="20"/>
      <c r="C12" s="20"/>
      <c r="D12" s="20" t="e">
        <f t="shared" si="0"/>
        <v>#DIV/0!</v>
      </c>
      <c r="E12" s="20" t="e">
        <f t="shared" si="1"/>
        <v>#DIV/0!</v>
      </c>
      <c r="F12" s="20"/>
      <c r="G12" s="20"/>
      <c r="H12" s="20" t="e">
        <f t="shared" si="2"/>
        <v>#DIV/0!</v>
      </c>
      <c r="I12" s="20" t="e">
        <f t="shared" si="3"/>
        <v>#DIV/0!</v>
      </c>
      <c r="J12" s="20"/>
      <c r="K12" s="20"/>
      <c r="L12" s="20" t="e">
        <f t="shared" si="4"/>
        <v>#DIV/0!</v>
      </c>
      <c r="M12" s="20" t="e">
        <f t="shared" si="5"/>
        <v>#DIV/0!</v>
      </c>
      <c r="N12" s="43"/>
      <c r="O12" s="43"/>
      <c r="P12" s="20" t="e">
        <f t="shared" si="6"/>
        <v>#DIV/0!</v>
      </c>
      <c r="Q12" s="20" t="e">
        <f t="shared" si="7"/>
        <v>#DIV/0!</v>
      </c>
      <c r="R12" s="43">
        <f t="shared" si="8"/>
        <v>0</v>
      </c>
      <c r="S12" s="43">
        <f t="shared" si="9"/>
        <v>0</v>
      </c>
    </row>
    <row r="13" spans="1:19" ht="31.5">
      <c r="A13" s="24" t="s">
        <v>115</v>
      </c>
      <c r="B13" s="20"/>
      <c r="C13" s="20"/>
      <c r="D13" s="20" t="e">
        <f t="shared" si="0"/>
        <v>#DIV/0!</v>
      </c>
      <c r="E13" s="20" t="e">
        <f t="shared" si="1"/>
        <v>#DIV/0!</v>
      </c>
      <c r="F13" s="20"/>
      <c r="G13" s="20"/>
      <c r="H13" s="20" t="e">
        <f t="shared" si="2"/>
        <v>#DIV/0!</v>
      </c>
      <c r="I13" s="20" t="e">
        <f t="shared" si="3"/>
        <v>#DIV/0!</v>
      </c>
      <c r="J13" s="20"/>
      <c r="K13" s="20"/>
      <c r="L13" s="20" t="e">
        <f t="shared" si="4"/>
        <v>#DIV/0!</v>
      </c>
      <c r="M13" s="20" t="e">
        <f t="shared" si="5"/>
        <v>#DIV/0!</v>
      </c>
      <c r="N13" s="43"/>
      <c r="O13" s="43"/>
      <c r="P13" s="20" t="e">
        <f t="shared" si="6"/>
        <v>#DIV/0!</v>
      </c>
      <c r="Q13" s="20" t="e">
        <f t="shared" si="7"/>
        <v>#DIV/0!</v>
      </c>
      <c r="R13" s="43">
        <f t="shared" si="8"/>
        <v>0</v>
      </c>
      <c r="S13" s="43">
        <f t="shared" si="9"/>
        <v>0</v>
      </c>
    </row>
    <row r="14" spans="1:19" ht="31.5">
      <c r="A14" s="24" t="s">
        <v>162</v>
      </c>
      <c r="B14" s="53"/>
      <c r="C14" s="53"/>
      <c r="D14" s="53" t="e">
        <f t="shared" si="0"/>
        <v>#DIV/0!</v>
      </c>
      <c r="E14" s="53" t="e">
        <f t="shared" si="1"/>
        <v>#DIV/0!</v>
      </c>
      <c r="F14" s="53"/>
      <c r="G14" s="53"/>
      <c r="H14" s="53" t="e">
        <f t="shared" si="2"/>
        <v>#DIV/0!</v>
      </c>
      <c r="I14" s="53" t="e">
        <f t="shared" si="3"/>
        <v>#DIV/0!</v>
      </c>
      <c r="J14" s="53"/>
      <c r="K14" s="53"/>
      <c r="L14" s="53" t="e">
        <f t="shared" si="4"/>
        <v>#DIV/0!</v>
      </c>
      <c r="M14" s="53" t="e">
        <f t="shared" si="5"/>
        <v>#DIV/0!</v>
      </c>
      <c r="N14" s="54"/>
      <c r="O14" s="54"/>
      <c r="P14" s="53" t="e">
        <f t="shared" si="6"/>
        <v>#DIV/0!</v>
      </c>
      <c r="Q14" s="53" t="e">
        <f t="shared" si="7"/>
        <v>#DIV/0!</v>
      </c>
      <c r="R14" s="54">
        <f t="shared" si="8"/>
        <v>0</v>
      </c>
      <c r="S14" s="54">
        <f t="shared" si="9"/>
        <v>0</v>
      </c>
    </row>
    <row r="15" spans="1:19" ht="31.5">
      <c r="A15" s="24" t="s">
        <v>94</v>
      </c>
      <c r="B15" s="20">
        <v>0</v>
      </c>
      <c r="C15" s="20">
        <v>0</v>
      </c>
      <c r="D15" s="20" t="e">
        <f t="shared" si="0"/>
        <v>#DIV/0!</v>
      </c>
      <c r="E15" s="20" t="e">
        <f t="shared" si="1"/>
        <v>#DIV/0!</v>
      </c>
      <c r="F15" s="20">
        <v>0</v>
      </c>
      <c r="G15" s="20">
        <v>0</v>
      </c>
      <c r="H15" s="20" t="e">
        <f t="shared" si="2"/>
        <v>#DIV/0!</v>
      </c>
      <c r="I15" s="20" t="e">
        <f t="shared" si="3"/>
        <v>#DIV/0!</v>
      </c>
      <c r="J15" s="20">
        <v>0</v>
      </c>
      <c r="K15" s="20">
        <v>0</v>
      </c>
      <c r="L15" s="20" t="e">
        <f t="shared" si="4"/>
        <v>#DIV/0!</v>
      </c>
      <c r="M15" s="20" t="e">
        <f t="shared" si="5"/>
        <v>#DIV/0!</v>
      </c>
      <c r="N15" s="43"/>
      <c r="O15" s="43"/>
      <c r="P15" s="20" t="e">
        <f t="shared" si="6"/>
        <v>#DIV/0!</v>
      </c>
      <c r="Q15" s="20" t="e">
        <f t="shared" si="7"/>
        <v>#DIV/0!</v>
      </c>
      <c r="R15" s="43">
        <f t="shared" si="8"/>
        <v>0</v>
      </c>
      <c r="S15" s="43">
        <f t="shared" si="9"/>
        <v>0</v>
      </c>
    </row>
    <row r="16" spans="1:19" ht="15.75">
      <c r="A16" s="24" t="s">
        <v>24</v>
      </c>
      <c r="B16" s="20">
        <v>0</v>
      </c>
      <c r="C16" s="20">
        <v>0</v>
      </c>
      <c r="D16" s="20" t="e">
        <f t="shared" si="0"/>
        <v>#DIV/0!</v>
      </c>
      <c r="E16" s="20" t="e">
        <f t="shared" si="1"/>
        <v>#DIV/0!</v>
      </c>
      <c r="F16" s="20">
        <v>0</v>
      </c>
      <c r="G16" s="20">
        <v>0</v>
      </c>
      <c r="H16" s="20" t="e">
        <f t="shared" si="2"/>
        <v>#DIV/0!</v>
      </c>
      <c r="I16" s="20" t="e">
        <f t="shared" si="3"/>
        <v>#DIV/0!</v>
      </c>
      <c r="J16" s="20">
        <v>0</v>
      </c>
      <c r="K16" s="20">
        <v>0</v>
      </c>
      <c r="L16" s="20" t="e">
        <f t="shared" si="4"/>
        <v>#DIV/0!</v>
      </c>
      <c r="M16" s="20" t="e">
        <f t="shared" si="5"/>
        <v>#DIV/0!</v>
      </c>
      <c r="N16" s="43">
        <v>0</v>
      </c>
      <c r="O16" s="43">
        <v>0</v>
      </c>
      <c r="P16" s="20" t="e">
        <f t="shared" si="6"/>
        <v>#DIV/0!</v>
      </c>
      <c r="Q16" s="20" t="e">
        <f t="shared" si="7"/>
        <v>#DIV/0!</v>
      </c>
      <c r="R16" s="43">
        <f t="shared" si="8"/>
        <v>0</v>
      </c>
      <c r="S16" s="43">
        <f t="shared" si="9"/>
        <v>0</v>
      </c>
    </row>
    <row r="17" spans="1:19" ht="15.75">
      <c r="A17" s="24" t="s">
        <v>43</v>
      </c>
      <c r="B17" s="20">
        <v>0</v>
      </c>
      <c r="C17" s="20">
        <v>0</v>
      </c>
      <c r="D17" s="20" t="e">
        <f t="shared" si="0"/>
        <v>#DIV/0!</v>
      </c>
      <c r="E17" s="20" t="e">
        <f t="shared" si="1"/>
        <v>#DIV/0!</v>
      </c>
      <c r="F17" s="20">
        <v>0</v>
      </c>
      <c r="G17" s="20">
        <v>0</v>
      </c>
      <c r="H17" s="20" t="e">
        <f t="shared" si="2"/>
        <v>#DIV/0!</v>
      </c>
      <c r="I17" s="20" t="e">
        <f t="shared" si="3"/>
        <v>#DIV/0!</v>
      </c>
      <c r="J17" s="20">
        <v>0</v>
      </c>
      <c r="K17" s="20">
        <v>0</v>
      </c>
      <c r="L17" s="20" t="e">
        <f t="shared" si="4"/>
        <v>#DIV/0!</v>
      </c>
      <c r="M17" s="20" t="e">
        <f t="shared" si="5"/>
        <v>#DIV/0!</v>
      </c>
      <c r="N17" s="43">
        <v>0</v>
      </c>
      <c r="O17" s="43">
        <v>0</v>
      </c>
      <c r="P17" s="20" t="e">
        <f t="shared" si="6"/>
        <v>#DIV/0!</v>
      </c>
      <c r="Q17" s="20" t="e">
        <f t="shared" si="7"/>
        <v>#DIV/0!</v>
      </c>
      <c r="R17" s="43">
        <f t="shared" si="8"/>
        <v>0</v>
      </c>
      <c r="S17" s="43">
        <f t="shared" si="9"/>
        <v>0</v>
      </c>
    </row>
    <row r="18" spans="1:19" ht="47.25">
      <c r="A18" s="36" t="s">
        <v>163</v>
      </c>
      <c r="B18" s="45">
        <f>SUM(B20+B21+B22+B23+B24+B31+B34+B36)</f>
        <v>0</v>
      </c>
      <c r="C18" s="45">
        <f>SUM(C20+C21+C22+C23+C24+C31+C34+C36)</f>
        <v>0</v>
      </c>
      <c r="D18" s="45" t="e">
        <f t="shared" si="0"/>
        <v>#DIV/0!</v>
      </c>
      <c r="E18" s="45" t="e">
        <f t="shared" si="1"/>
        <v>#DIV/0!</v>
      </c>
      <c r="F18" s="45">
        <f>SUM(F20+F21+F22+F23+F24+F34+F36)</f>
        <v>0</v>
      </c>
      <c r="G18" s="45">
        <f>SUM(G20+G21+G22+G23+G24+G31+G34+G36)</f>
        <v>0</v>
      </c>
      <c r="H18" s="45" t="e">
        <f t="shared" si="2"/>
        <v>#DIV/0!</v>
      </c>
      <c r="I18" s="45" t="e">
        <f t="shared" si="3"/>
        <v>#DIV/0!</v>
      </c>
      <c r="J18" s="45">
        <f>SUM(J20+J21+J22+J23+J24+J31+J34+J36)</f>
        <v>0</v>
      </c>
      <c r="K18" s="45">
        <f>SUM(K20+K21+K22+K23+K24+K31+K34+K36)</f>
        <v>0</v>
      </c>
      <c r="L18" s="20" t="e">
        <f t="shared" si="4"/>
        <v>#DIV/0!</v>
      </c>
      <c r="M18" s="45" t="e">
        <f t="shared" si="5"/>
        <v>#DIV/0!</v>
      </c>
      <c r="N18" s="45">
        <f>SUM(N20+N21+N22+N23+N24+N34+N36)</f>
        <v>0</v>
      </c>
      <c r="O18" s="45">
        <f>SUM(O20+O21+O22+O23+O24+O31+O34+O36)</f>
        <v>0</v>
      </c>
      <c r="P18" s="45" t="e">
        <f t="shared" si="6"/>
        <v>#DIV/0!</v>
      </c>
      <c r="Q18" s="45" t="e">
        <f t="shared" si="7"/>
        <v>#DIV/0!</v>
      </c>
      <c r="R18" s="44">
        <f t="shared" si="8"/>
        <v>0</v>
      </c>
      <c r="S18" s="44">
        <f t="shared" si="9"/>
        <v>0</v>
      </c>
    </row>
    <row r="19" spans="1:19" ht="15.75">
      <c r="A19" s="28" t="s">
        <v>17</v>
      </c>
      <c r="B19" s="20"/>
      <c r="C19" s="20"/>
      <c r="D19" s="20" t="e">
        <f t="shared" si="0"/>
        <v>#DIV/0!</v>
      </c>
      <c r="E19" s="20" t="e">
        <f t="shared" si="1"/>
        <v>#DIV/0!</v>
      </c>
      <c r="F19" s="20"/>
      <c r="G19" s="20"/>
      <c r="H19" s="20" t="e">
        <f t="shared" si="2"/>
        <v>#DIV/0!</v>
      </c>
      <c r="I19" s="20" t="e">
        <f t="shared" si="3"/>
        <v>#DIV/0!</v>
      </c>
      <c r="J19" s="20"/>
      <c r="K19" s="20"/>
      <c r="L19" s="20" t="e">
        <f t="shared" si="4"/>
        <v>#DIV/0!</v>
      </c>
      <c r="M19" s="20" t="e">
        <f t="shared" si="5"/>
        <v>#DIV/0!</v>
      </c>
      <c r="N19" s="43"/>
      <c r="O19" s="43"/>
      <c r="P19" s="20" t="e">
        <f t="shared" si="6"/>
        <v>#DIV/0!</v>
      </c>
      <c r="Q19" s="20" t="e">
        <f t="shared" si="7"/>
        <v>#DIV/0!</v>
      </c>
      <c r="R19" s="43">
        <f t="shared" si="8"/>
        <v>0</v>
      </c>
      <c r="S19" s="43">
        <f t="shared" si="9"/>
        <v>0</v>
      </c>
    </row>
    <row r="20" spans="1:19" ht="15.75">
      <c r="A20" s="24" t="s">
        <v>44</v>
      </c>
      <c r="B20" s="45"/>
      <c r="C20" s="45"/>
      <c r="D20" s="45" t="e">
        <f t="shared" si="0"/>
        <v>#DIV/0!</v>
      </c>
      <c r="E20" s="45" t="e">
        <f t="shared" si="1"/>
        <v>#DIV/0!</v>
      </c>
      <c r="F20" s="45"/>
      <c r="G20" s="45"/>
      <c r="H20" s="45" t="e">
        <f t="shared" si="2"/>
        <v>#DIV/0!</v>
      </c>
      <c r="I20" s="45" t="e">
        <f t="shared" si="3"/>
        <v>#DIV/0!</v>
      </c>
      <c r="J20" s="45"/>
      <c r="K20" s="45"/>
      <c r="L20" s="45" t="e">
        <f t="shared" si="4"/>
        <v>#DIV/0!</v>
      </c>
      <c r="M20" s="45" t="e">
        <f t="shared" si="5"/>
        <v>#DIV/0!</v>
      </c>
      <c r="N20" s="44"/>
      <c r="O20" s="44"/>
      <c r="P20" s="45" t="e">
        <f t="shared" si="6"/>
        <v>#DIV/0!</v>
      </c>
      <c r="Q20" s="45" t="e">
        <f t="shared" si="7"/>
        <v>#DIV/0!</v>
      </c>
      <c r="R20" s="44">
        <f t="shared" si="8"/>
        <v>0</v>
      </c>
      <c r="S20" s="44">
        <f t="shared" si="9"/>
        <v>0</v>
      </c>
    </row>
    <row r="21" spans="1:19" ht="31.5">
      <c r="A21" s="24" t="s">
        <v>61</v>
      </c>
      <c r="B21" s="45"/>
      <c r="C21" s="45"/>
      <c r="D21" s="45" t="e">
        <f t="shared" si="0"/>
        <v>#DIV/0!</v>
      </c>
      <c r="E21" s="45" t="e">
        <f t="shared" si="1"/>
        <v>#DIV/0!</v>
      </c>
      <c r="F21" s="45"/>
      <c r="G21" s="45"/>
      <c r="H21" s="45" t="e">
        <f t="shared" si="2"/>
        <v>#DIV/0!</v>
      </c>
      <c r="I21" s="45" t="e">
        <f t="shared" si="3"/>
        <v>#DIV/0!</v>
      </c>
      <c r="J21" s="45"/>
      <c r="K21" s="45"/>
      <c r="L21" s="45" t="e">
        <f t="shared" si="4"/>
        <v>#DIV/0!</v>
      </c>
      <c r="M21" s="45" t="e">
        <f t="shared" si="5"/>
        <v>#DIV/0!</v>
      </c>
      <c r="N21" s="44"/>
      <c r="O21" s="44"/>
      <c r="P21" s="45" t="e">
        <f t="shared" si="6"/>
        <v>#DIV/0!</v>
      </c>
      <c r="Q21" s="45" t="e">
        <f t="shared" si="7"/>
        <v>#DIV/0!</v>
      </c>
      <c r="R21" s="44">
        <f t="shared" si="8"/>
        <v>0</v>
      </c>
      <c r="S21" s="44">
        <f t="shared" si="9"/>
        <v>0</v>
      </c>
    </row>
    <row r="22" spans="1:19" ht="15.75">
      <c r="A22" s="24" t="s">
        <v>43</v>
      </c>
      <c r="B22" s="45"/>
      <c r="C22" s="45"/>
      <c r="D22" s="45" t="e">
        <f t="shared" si="0"/>
        <v>#DIV/0!</v>
      </c>
      <c r="E22" s="45" t="e">
        <f t="shared" si="1"/>
        <v>#DIV/0!</v>
      </c>
      <c r="F22" s="45"/>
      <c r="G22" s="45"/>
      <c r="H22" s="45" t="e">
        <f t="shared" si="2"/>
        <v>#DIV/0!</v>
      </c>
      <c r="I22" s="45" t="e">
        <f t="shared" si="3"/>
        <v>#DIV/0!</v>
      </c>
      <c r="J22" s="45"/>
      <c r="K22" s="45"/>
      <c r="L22" s="45" t="e">
        <f t="shared" si="4"/>
        <v>#DIV/0!</v>
      </c>
      <c r="M22" s="45" t="e">
        <f t="shared" si="5"/>
        <v>#DIV/0!</v>
      </c>
      <c r="N22" s="44"/>
      <c r="O22" s="44"/>
      <c r="P22" s="45" t="e">
        <f t="shared" si="6"/>
        <v>#DIV/0!</v>
      </c>
      <c r="Q22" s="45" t="e">
        <f t="shared" si="7"/>
        <v>#DIV/0!</v>
      </c>
      <c r="R22" s="44">
        <f t="shared" si="8"/>
        <v>0</v>
      </c>
      <c r="S22" s="44">
        <f t="shared" si="9"/>
        <v>0</v>
      </c>
    </row>
    <row r="23" spans="1:19" ht="15.75">
      <c r="A23" s="24" t="s">
        <v>165</v>
      </c>
      <c r="B23" s="45"/>
      <c r="C23" s="45"/>
      <c r="D23" s="45" t="e">
        <f t="shared" si="0"/>
        <v>#DIV/0!</v>
      </c>
      <c r="E23" s="45" t="e">
        <f t="shared" si="1"/>
        <v>#DIV/0!</v>
      </c>
      <c r="F23" s="45"/>
      <c r="G23" s="45"/>
      <c r="H23" s="45" t="e">
        <f t="shared" si="2"/>
        <v>#DIV/0!</v>
      </c>
      <c r="I23" s="45" t="e">
        <f t="shared" si="3"/>
        <v>#DIV/0!</v>
      </c>
      <c r="J23" s="45"/>
      <c r="K23" s="45"/>
      <c r="L23" s="45" t="e">
        <f t="shared" si="4"/>
        <v>#DIV/0!</v>
      </c>
      <c r="M23" s="45" t="e">
        <f t="shared" si="5"/>
        <v>#DIV/0!</v>
      </c>
      <c r="N23" s="44"/>
      <c r="O23" s="44"/>
      <c r="P23" s="45" t="e">
        <f t="shared" si="6"/>
        <v>#DIV/0!</v>
      </c>
      <c r="Q23" s="45" t="e">
        <f t="shared" si="7"/>
        <v>#DIV/0!</v>
      </c>
      <c r="R23" s="44">
        <f t="shared" si="8"/>
        <v>0</v>
      </c>
      <c r="S23" s="44">
        <f t="shared" si="9"/>
        <v>0</v>
      </c>
    </row>
    <row r="24" spans="1:19" ht="15.75">
      <c r="A24" s="55" t="s">
        <v>33</v>
      </c>
      <c r="B24" s="45">
        <f>SUM(B26+B27)</f>
        <v>0</v>
      </c>
      <c r="C24" s="45"/>
      <c r="D24" s="45" t="e">
        <f aca="true" t="shared" si="10" ref="D24:E41">B24/R24*100</f>
        <v>#DIV/0!</v>
      </c>
      <c r="E24" s="45" t="e">
        <f>C24/S27*100</f>
        <v>#DIV/0!</v>
      </c>
      <c r="F24" s="45"/>
      <c r="G24" s="45"/>
      <c r="H24" s="45" t="e">
        <f aca="true" t="shared" si="11" ref="H24:I41">F24/R24*100</f>
        <v>#DIV/0!</v>
      </c>
      <c r="I24" s="45" t="e">
        <f>G24/S27*100</f>
        <v>#DIV/0!</v>
      </c>
      <c r="J24" s="45"/>
      <c r="K24" s="45"/>
      <c r="L24" s="45" t="e">
        <f aca="true" t="shared" si="12" ref="L24:M41">J24/R24*100</f>
        <v>#DIV/0!</v>
      </c>
      <c r="M24" s="45" t="e">
        <f>K24/S27*100</f>
        <v>#DIV/0!</v>
      </c>
      <c r="N24" s="45"/>
      <c r="O24" s="45"/>
      <c r="P24" s="45" t="e">
        <f aca="true" t="shared" si="13" ref="P24:Q41">N24/R24*100</f>
        <v>#DIV/0!</v>
      </c>
      <c r="Q24" s="45" t="e">
        <f>O24/S27*100</f>
        <v>#DIV/0!</v>
      </c>
      <c r="R24" s="44">
        <f t="shared" si="8"/>
        <v>0</v>
      </c>
      <c r="S24" s="44">
        <f>SUM(R24)</f>
        <v>0</v>
      </c>
    </row>
    <row r="25" spans="1:19" ht="15.75">
      <c r="A25" s="28" t="s">
        <v>17</v>
      </c>
      <c r="B25" s="20"/>
      <c r="C25" s="20"/>
      <c r="D25" s="20" t="e">
        <f t="shared" si="10"/>
        <v>#DIV/0!</v>
      </c>
      <c r="E25" s="20" t="e">
        <f aca="true" t="shared" si="14" ref="E25:E41">C25/S25*100</f>
        <v>#DIV/0!</v>
      </c>
      <c r="F25" s="20"/>
      <c r="G25" s="20"/>
      <c r="H25" s="20" t="e">
        <f t="shared" si="11"/>
        <v>#DIV/0!</v>
      </c>
      <c r="I25" s="20" t="e">
        <f aca="true" t="shared" si="15" ref="I25:I41">G25/S25*100</f>
        <v>#DIV/0!</v>
      </c>
      <c r="J25" s="20"/>
      <c r="K25" s="20"/>
      <c r="L25" s="20" t="e">
        <f t="shared" si="12"/>
        <v>#DIV/0!</v>
      </c>
      <c r="M25" s="20" t="e">
        <f aca="true" t="shared" si="16" ref="M25:M41">K25/S25*100</f>
        <v>#DIV/0!</v>
      </c>
      <c r="N25" s="43"/>
      <c r="O25" s="43"/>
      <c r="P25" s="20" t="e">
        <f t="shared" si="13"/>
        <v>#DIV/0!</v>
      </c>
      <c r="Q25" s="20" t="e">
        <f aca="true" t="shared" si="17" ref="Q25:Q41">O25/S25*100</f>
        <v>#DIV/0!</v>
      </c>
      <c r="R25" s="43">
        <f t="shared" si="8"/>
        <v>0</v>
      </c>
      <c r="S25" s="43">
        <f t="shared" si="9"/>
        <v>0</v>
      </c>
    </row>
    <row r="26" spans="1:19" ht="15.75">
      <c r="A26" s="24" t="s">
        <v>23</v>
      </c>
      <c r="B26" s="20"/>
      <c r="C26" s="20"/>
      <c r="D26" s="20" t="e">
        <f t="shared" si="10"/>
        <v>#DIV/0!</v>
      </c>
      <c r="E26" s="20" t="e">
        <f t="shared" si="14"/>
        <v>#DIV/0!</v>
      </c>
      <c r="F26" s="20"/>
      <c r="G26" s="20"/>
      <c r="H26" s="20" t="e">
        <f t="shared" si="11"/>
        <v>#DIV/0!</v>
      </c>
      <c r="I26" s="20" t="e">
        <f t="shared" si="15"/>
        <v>#DIV/0!</v>
      </c>
      <c r="J26" s="20"/>
      <c r="K26" s="20"/>
      <c r="L26" s="20" t="e">
        <f t="shared" si="12"/>
        <v>#DIV/0!</v>
      </c>
      <c r="M26" s="20" t="e">
        <f t="shared" si="16"/>
        <v>#DIV/0!</v>
      </c>
      <c r="N26" s="43"/>
      <c r="O26" s="43"/>
      <c r="P26" s="20" t="e">
        <f t="shared" si="13"/>
        <v>#DIV/0!</v>
      </c>
      <c r="Q26" s="20" t="e">
        <f t="shared" si="17"/>
        <v>#DIV/0!</v>
      </c>
      <c r="R26" s="43">
        <f t="shared" si="8"/>
        <v>0</v>
      </c>
      <c r="S26" s="43">
        <f t="shared" si="9"/>
        <v>0</v>
      </c>
    </row>
    <row r="27" spans="1:19" ht="15.75">
      <c r="A27" s="24" t="s">
        <v>64</v>
      </c>
      <c r="B27" s="20"/>
      <c r="C27" s="20"/>
      <c r="D27" s="20" t="e">
        <f t="shared" si="10"/>
        <v>#DIV/0!</v>
      </c>
      <c r="E27" s="20" t="e">
        <f t="shared" si="10"/>
        <v>#DIV/0!</v>
      </c>
      <c r="F27" s="20"/>
      <c r="G27" s="20"/>
      <c r="H27" s="20" t="e">
        <f t="shared" si="11"/>
        <v>#DIV/0!</v>
      </c>
      <c r="I27" s="20" t="e">
        <f t="shared" si="11"/>
        <v>#DIV/0!</v>
      </c>
      <c r="J27" s="20"/>
      <c r="K27" s="20"/>
      <c r="L27" s="20" t="e">
        <f t="shared" si="12"/>
        <v>#DIV/0!</v>
      </c>
      <c r="M27" s="20" t="e">
        <f t="shared" si="12"/>
        <v>#DIV/0!</v>
      </c>
      <c r="N27" s="43"/>
      <c r="O27" s="43"/>
      <c r="P27" s="20" t="e">
        <f t="shared" si="13"/>
        <v>#DIV/0!</v>
      </c>
      <c r="Q27" s="20" t="e">
        <f t="shared" si="13"/>
        <v>#DIV/0!</v>
      </c>
      <c r="R27" s="43">
        <f t="shared" si="8"/>
        <v>0</v>
      </c>
      <c r="S27" s="43">
        <f t="shared" si="9"/>
        <v>0</v>
      </c>
    </row>
    <row r="28" spans="1:19" ht="15.75">
      <c r="A28" s="37" t="s">
        <v>62</v>
      </c>
      <c r="B28" s="20"/>
      <c r="C28" s="20"/>
      <c r="D28" s="20" t="e">
        <f t="shared" si="10"/>
        <v>#DIV/0!</v>
      </c>
      <c r="E28" s="20" t="e">
        <f t="shared" si="14"/>
        <v>#DIV/0!</v>
      </c>
      <c r="F28" s="20"/>
      <c r="G28" s="20"/>
      <c r="H28" s="20" t="e">
        <f t="shared" si="11"/>
        <v>#DIV/0!</v>
      </c>
      <c r="I28" s="20" t="e">
        <f t="shared" si="15"/>
        <v>#DIV/0!</v>
      </c>
      <c r="J28" s="20"/>
      <c r="K28" s="20"/>
      <c r="L28" s="20" t="e">
        <f t="shared" si="12"/>
        <v>#DIV/0!</v>
      </c>
      <c r="M28" s="20" t="e">
        <f t="shared" si="16"/>
        <v>#DIV/0!</v>
      </c>
      <c r="N28" s="43"/>
      <c r="O28" s="43"/>
      <c r="P28" s="20" t="e">
        <f t="shared" si="13"/>
        <v>#DIV/0!</v>
      </c>
      <c r="Q28" s="20" t="e">
        <f t="shared" si="17"/>
        <v>#DIV/0!</v>
      </c>
      <c r="R28" s="43">
        <f t="shared" si="8"/>
        <v>0</v>
      </c>
      <c r="S28" s="43">
        <f t="shared" si="9"/>
        <v>0</v>
      </c>
    </row>
    <row r="29" spans="1:19" ht="31.5">
      <c r="A29" s="27" t="s">
        <v>28</v>
      </c>
      <c r="B29" s="20"/>
      <c r="C29" s="20"/>
      <c r="D29" s="20" t="e">
        <f t="shared" si="10"/>
        <v>#DIV/0!</v>
      </c>
      <c r="E29" s="20" t="e">
        <f t="shared" si="14"/>
        <v>#DIV/0!</v>
      </c>
      <c r="F29" s="20"/>
      <c r="G29" s="20"/>
      <c r="H29" s="20" t="e">
        <f t="shared" si="11"/>
        <v>#DIV/0!</v>
      </c>
      <c r="I29" s="20" t="e">
        <f t="shared" si="15"/>
        <v>#DIV/0!</v>
      </c>
      <c r="J29" s="20"/>
      <c r="K29" s="20"/>
      <c r="L29" s="20" t="e">
        <f t="shared" si="12"/>
        <v>#DIV/0!</v>
      </c>
      <c r="M29" s="20" t="e">
        <f t="shared" si="16"/>
        <v>#DIV/0!</v>
      </c>
      <c r="N29" s="43"/>
      <c r="O29" s="43"/>
      <c r="P29" s="20" t="e">
        <f t="shared" si="13"/>
        <v>#DIV/0!</v>
      </c>
      <c r="Q29" s="20" t="e">
        <f t="shared" si="17"/>
        <v>#DIV/0!</v>
      </c>
      <c r="R29" s="43">
        <f t="shared" si="8"/>
        <v>0</v>
      </c>
      <c r="S29" s="43">
        <f t="shared" si="9"/>
        <v>0</v>
      </c>
    </row>
    <row r="30" spans="1:19" ht="15.75">
      <c r="A30" s="24" t="s">
        <v>24</v>
      </c>
      <c r="B30" s="20">
        <v>0</v>
      </c>
      <c r="C30" s="20"/>
      <c r="D30" s="20" t="e">
        <f t="shared" si="10"/>
        <v>#DIV/0!</v>
      </c>
      <c r="E30" s="20" t="e">
        <f t="shared" si="14"/>
        <v>#DIV/0!</v>
      </c>
      <c r="F30" s="20"/>
      <c r="G30" s="20"/>
      <c r="H30" s="20" t="e">
        <f t="shared" si="11"/>
        <v>#DIV/0!</v>
      </c>
      <c r="I30" s="20" t="e">
        <f t="shared" si="15"/>
        <v>#DIV/0!</v>
      </c>
      <c r="J30" s="20"/>
      <c r="K30" s="20"/>
      <c r="L30" s="20" t="e">
        <f t="shared" si="12"/>
        <v>#DIV/0!</v>
      </c>
      <c r="M30" s="20" t="e">
        <f t="shared" si="16"/>
        <v>#DIV/0!</v>
      </c>
      <c r="N30" s="43"/>
      <c r="O30" s="43"/>
      <c r="P30" s="20" t="e">
        <f t="shared" si="13"/>
        <v>#DIV/0!</v>
      </c>
      <c r="Q30" s="20" t="e">
        <f t="shared" si="17"/>
        <v>#DIV/0!</v>
      </c>
      <c r="R30" s="43">
        <f t="shared" si="8"/>
        <v>0</v>
      </c>
      <c r="S30" s="43">
        <f t="shared" si="9"/>
        <v>0</v>
      </c>
    </row>
    <row r="31" spans="1:19" ht="15.75">
      <c r="A31" s="28" t="s">
        <v>89</v>
      </c>
      <c r="B31" s="45">
        <f>SUM(B32+B33)</f>
        <v>0</v>
      </c>
      <c r="C31" s="45"/>
      <c r="D31" s="45" t="e">
        <f t="shared" si="10"/>
        <v>#DIV/0!</v>
      </c>
      <c r="E31" s="45" t="e">
        <f t="shared" si="14"/>
        <v>#DIV/0!</v>
      </c>
      <c r="F31" s="45"/>
      <c r="G31" s="45"/>
      <c r="H31" s="45" t="e">
        <f t="shared" si="11"/>
        <v>#DIV/0!</v>
      </c>
      <c r="I31" s="45" t="e">
        <f t="shared" si="15"/>
        <v>#DIV/0!</v>
      </c>
      <c r="J31" s="45"/>
      <c r="K31" s="45"/>
      <c r="L31" s="45" t="e">
        <f t="shared" si="12"/>
        <v>#DIV/0!</v>
      </c>
      <c r="M31" s="45" t="e">
        <f t="shared" si="16"/>
        <v>#DIV/0!</v>
      </c>
      <c r="N31" s="44"/>
      <c r="O31" s="44"/>
      <c r="P31" s="45" t="e">
        <f t="shared" si="13"/>
        <v>#DIV/0!</v>
      </c>
      <c r="Q31" s="45" t="e">
        <f t="shared" si="17"/>
        <v>#DIV/0!</v>
      </c>
      <c r="R31" s="44">
        <f t="shared" si="8"/>
        <v>0</v>
      </c>
      <c r="S31" s="44">
        <f t="shared" si="9"/>
        <v>0</v>
      </c>
    </row>
    <row r="32" spans="1:19" ht="21.75" customHeight="1">
      <c r="A32" s="28" t="s">
        <v>137</v>
      </c>
      <c r="B32" s="20"/>
      <c r="C32" s="20"/>
      <c r="D32" s="20" t="e">
        <f t="shared" si="10"/>
        <v>#DIV/0!</v>
      </c>
      <c r="E32" s="20" t="e">
        <f t="shared" si="14"/>
        <v>#DIV/0!</v>
      </c>
      <c r="F32" s="20"/>
      <c r="G32" s="20"/>
      <c r="H32" s="20" t="e">
        <f t="shared" si="11"/>
        <v>#DIV/0!</v>
      </c>
      <c r="I32" s="20" t="e">
        <f t="shared" si="15"/>
        <v>#DIV/0!</v>
      </c>
      <c r="J32" s="20"/>
      <c r="K32" s="20"/>
      <c r="L32" s="20" t="e">
        <f t="shared" si="12"/>
        <v>#DIV/0!</v>
      </c>
      <c r="M32" s="20" t="e">
        <f t="shared" si="16"/>
        <v>#DIV/0!</v>
      </c>
      <c r="N32" s="43"/>
      <c r="O32" s="43"/>
      <c r="P32" s="20" t="e">
        <f t="shared" si="13"/>
        <v>#DIV/0!</v>
      </c>
      <c r="Q32" s="20" t="e">
        <f t="shared" si="17"/>
        <v>#DIV/0!</v>
      </c>
      <c r="R32" s="43">
        <f t="shared" si="8"/>
        <v>0</v>
      </c>
      <c r="S32" s="43">
        <f t="shared" si="9"/>
        <v>0</v>
      </c>
    </row>
    <row r="33" spans="1:19" ht="19.5" customHeight="1">
      <c r="A33" s="28" t="s">
        <v>24</v>
      </c>
      <c r="B33" s="20"/>
      <c r="C33" s="20"/>
      <c r="D33" s="20" t="e">
        <f t="shared" si="10"/>
        <v>#DIV/0!</v>
      </c>
      <c r="E33" s="20" t="e">
        <f t="shared" si="14"/>
        <v>#DIV/0!</v>
      </c>
      <c r="F33" s="20"/>
      <c r="G33" s="20"/>
      <c r="H33" s="20" t="e">
        <f t="shared" si="11"/>
        <v>#DIV/0!</v>
      </c>
      <c r="I33" s="20" t="e">
        <f t="shared" si="15"/>
        <v>#DIV/0!</v>
      </c>
      <c r="J33" s="20"/>
      <c r="K33" s="20"/>
      <c r="L33" s="20" t="e">
        <f t="shared" si="12"/>
        <v>#DIV/0!</v>
      </c>
      <c r="M33" s="20" t="e">
        <f t="shared" si="16"/>
        <v>#DIV/0!</v>
      </c>
      <c r="N33" s="43"/>
      <c r="O33" s="43"/>
      <c r="P33" s="20" t="e">
        <f t="shared" si="13"/>
        <v>#DIV/0!</v>
      </c>
      <c r="Q33" s="20" t="e">
        <f t="shared" si="17"/>
        <v>#DIV/0!</v>
      </c>
      <c r="R33" s="43">
        <f t="shared" si="8"/>
        <v>0</v>
      </c>
      <c r="S33" s="43">
        <f t="shared" si="9"/>
        <v>0</v>
      </c>
    </row>
    <row r="34" spans="1:19" ht="15.75">
      <c r="A34" s="28" t="s">
        <v>139</v>
      </c>
      <c r="B34" s="45"/>
      <c r="C34" s="45"/>
      <c r="D34" s="45" t="e">
        <f t="shared" si="10"/>
        <v>#DIV/0!</v>
      </c>
      <c r="E34" s="45" t="e">
        <f t="shared" si="14"/>
        <v>#DIV/0!</v>
      </c>
      <c r="F34" s="45"/>
      <c r="G34" s="45"/>
      <c r="H34" s="45" t="e">
        <f t="shared" si="11"/>
        <v>#DIV/0!</v>
      </c>
      <c r="I34" s="45" t="e">
        <f t="shared" si="15"/>
        <v>#DIV/0!</v>
      </c>
      <c r="J34" s="44"/>
      <c r="K34" s="44"/>
      <c r="L34" s="45" t="e">
        <f t="shared" si="12"/>
        <v>#DIV/0!</v>
      </c>
      <c r="M34" s="45" t="e">
        <f t="shared" si="16"/>
        <v>#DIV/0!</v>
      </c>
      <c r="N34" s="44"/>
      <c r="O34" s="44"/>
      <c r="P34" s="45" t="e">
        <f t="shared" si="13"/>
        <v>#DIV/0!</v>
      </c>
      <c r="Q34" s="45" t="e">
        <f t="shared" si="17"/>
        <v>#DIV/0!</v>
      </c>
      <c r="R34" s="44">
        <f t="shared" si="8"/>
        <v>0</v>
      </c>
      <c r="S34" s="44">
        <f t="shared" si="9"/>
        <v>0</v>
      </c>
    </row>
    <row r="35" spans="1:19" ht="45.75" customHeight="1">
      <c r="A35" s="28" t="s">
        <v>140</v>
      </c>
      <c r="B35" s="20"/>
      <c r="C35" s="20"/>
      <c r="D35" s="20" t="e">
        <f t="shared" si="10"/>
        <v>#DIV/0!</v>
      </c>
      <c r="E35" s="20" t="e">
        <f t="shared" si="14"/>
        <v>#DIV/0!</v>
      </c>
      <c r="F35" s="20"/>
      <c r="G35" s="20"/>
      <c r="H35" s="20" t="e">
        <f t="shared" si="11"/>
        <v>#DIV/0!</v>
      </c>
      <c r="I35" s="20" t="e">
        <f t="shared" si="15"/>
        <v>#DIV/0!</v>
      </c>
      <c r="J35" s="56"/>
      <c r="K35" s="56"/>
      <c r="L35" s="20" t="e">
        <f t="shared" si="12"/>
        <v>#DIV/0!</v>
      </c>
      <c r="M35" s="20" t="e">
        <f t="shared" si="16"/>
        <v>#DIV/0!</v>
      </c>
      <c r="N35" s="56"/>
      <c r="O35" s="56"/>
      <c r="P35" s="20" t="e">
        <f t="shared" si="13"/>
        <v>#DIV/0!</v>
      </c>
      <c r="Q35" s="20" t="e">
        <f t="shared" si="17"/>
        <v>#DIV/0!</v>
      </c>
      <c r="R35" s="56">
        <f t="shared" si="8"/>
        <v>0</v>
      </c>
      <c r="S35" s="56">
        <f t="shared" si="9"/>
        <v>0</v>
      </c>
    </row>
    <row r="36" spans="1:19" ht="21" customHeight="1">
      <c r="A36" s="28" t="s">
        <v>141</v>
      </c>
      <c r="B36" s="44"/>
      <c r="C36" s="44"/>
      <c r="D36" s="45" t="e">
        <f t="shared" si="10"/>
        <v>#DIV/0!</v>
      </c>
      <c r="E36" s="45" t="e">
        <f t="shared" si="14"/>
        <v>#DIV/0!</v>
      </c>
      <c r="F36" s="44"/>
      <c r="G36" s="44"/>
      <c r="H36" s="45" t="e">
        <f t="shared" si="11"/>
        <v>#DIV/0!</v>
      </c>
      <c r="I36" s="45" t="e">
        <f t="shared" si="15"/>
        <v>#DIV/0!</v>
      </c>
      <c r="J36" s="44"/>
      <c r="K36" s="44"/>
      <c r="L36" s="45" t="e">
        <f t="shared" si="12"/>
        <v>#DIV/0!</v>
      </c>
      <c r="M36" s="45" t="e">
        <f t="shared" si="16"/>
        <v>#DIV/0!</v>
      </c>
      <c r="N36" s="44"/>
      <c r="O36" s="44"/>
      <c r="P36" s="45" t="e">
        <f t="shared" si="13"/>
        <v>#DIV/0!</v>
      </c>
      <c r="Q36" s="45" t="e">
        <f t="shared" si="17"/>
        <v>#DIV/0!</v>
      </c>
      <c r="R36" s="44">
        <f t="shared" si="8"/>
        <v>0</v>
      </c>
      <c r="S36" s="44">
        <f t="shared" si="9"/>
        <v>0</v>
      </c>
    </row>
    <row r="37" spans="1:19" ht="108" customHeight="1">
      <c r="A37" s="28" t="s">
        <v>151</v>
      </c>
      <c r="B37" s="43"/>
      <c r="C37" s="43"/>
      <c r="D37" s="20" t="e">
        <f t="shared" si="10"/>
        <v>#DIV/0!</v>
      </c>
      <c r="E37" s="20" t="e">
        <f t="shared" si="14"/>
        <v>#DIV/0!</v>
      </c>
      <c r="F37" s="43"/>
      <c r="G37" s="43"/>
      <c r="H37" s="20" t="e">
        <f t="shared" si="11"/>
        <v>#DIV/0!</v>
      </c>
      <c r="I37" s="20" t="e">
        <f t="shared" si="15"/>
        <v>#DIV/0!</v>
      </c>
      <c r="J37" s="43"/>
      <c r="K37" s="43"/>
      <c r="L37" s="20" t="e">
        <f>J37/R37*100</f>
        <v>#DIV/0!</v>
      </c>
      <c r="M37" s="20" t="e">
        <f t="shared" si="16"/>
        <v>#DIV/0!</v>
      </c>
      <c r="N37" s="43"/>
      <c r="O37" s="43"/>
      <c r="P37" s="20" t="e">
        <f t="shared" si="13"/>
        <v>#DIV/0!</v>
      </c>
      <c r="Q37" s="20" t="e">
        <f t="shared" si="17"/>
        <v>#DIV/0!</v>
      </c>
      <c r="R37" s="43">
        <f t="shared" si="8"/>
        <v>0</v>
      </c>
      <c r="S37" s="43">
        <f t="shared" si="9"/>
        <v>0</v>
      </c>
    </row>
    <row r="38" spans="1:19" ht="84.75" customHeight="1">
      <c r="A38" s="28" t="s">
        <v>152</v>
      </c>
      <c r="B38" s="43"/>
      <c r="C38" s="43"/>
      <c r="D38" s="20" t="e">
        <f t="shared" si="10"/>
        <v>#DIV/0!</v>
      </c>
      <c r="E38" s="20" t="e">
        <f t="shared" si="14"/>
        <v>#DIV/0!</v>
      </c>
      <c r="F38" s="43"/>
      <c r="G38" s="43"/>
      <c r="H38" s="20" t="e">
        <f t="shared" si="11"/>
        <v>#DIV/0!</v>
      </c>
      <c r="I38" s="20" t="e">
        <f t="shared" si="15"/>
        <v>#DIV/0!</v>
      </c>
      <c r="J38" s="43"/>
      <c r="K38" s="43"/>
      <c r="L38" s="20" t="e">
        <f t="shared" si="12"/>
        <v>#DIV/0!</v>
      </c>
      <c r="M38" s="20" t="e">
        <f t="shared" si="16"/>
        <v>#DIV/0!</v>
      </c>
      <c r="N38" s="43"/>
      <c r="O38" s="43"/>
      <c r="P38" s="20" t="e">
        <f t="shared" si="13"/>
        <v>#DIV/0!</v>
      </c>
      <c r="Q38" s="20" t="e">
        <f t="shared" si="17"/>
        <v>#DIV/0!</v>
      </c>
      <c r="R38" s="43">
        <f t="shared" si="8"/>
        <v>0</v>
      </c>
      <c r="S38" s="43">
        <f t="shared" si="9"/>
        <v>0</v>
      </c>
    </row>
    <row r="39" spans="1:19" ht="80.25" customHeight="1">
      <c r="A39" s="28" t="s">
        <v>153</v>
      </c>
      <c r="B39" s="43"/>
      <c r="C39" s="43"/>
      <c r="D39" s="20" t="e">
        <f t="shared" si="10"/>
        <v>#DIV/0!</v>
      </c>
      <c r="E39" s="20" t="e">
        <f t="shared" si="14"/>
        <v>#DIV/0!</v>
      </c>
      <c r="F39" s="43"/>
      <c r="G39" s="43"/>
      <c r="H39" s="20" t="e">
        <f t="shared" si="11"/>
        <v>#DIV/0!</v>
      </c>
      <c r="I39" s="20" t="e">
        <f t="shared" si="15"/>
        <v>#DIV/0!</v>
      </c>
      <c r="J39" s="43"/>
      <c r="K39" s="43"/>
      <c r="L39" s="20" t="e">
        <f t="shared" si="12"/>
        <v>#DIV/0!</v>
      </c>
      <c r="M39" s="20" t="e">
        <f t="shared" si="16"/>
        <v>#DIV/0!</v>
      </c>
      <c r="N39" s="43"/>
      <c r="O39" s="43"/>
      <c r="P39" s="20" t="e">
        <f t="shared" si="13"/>
        <v>#DIV/0!</v>
      </c>
      <c r="Q39" s="20" t="e">
        <f t="shared" si="17"/>
        <v>#DIV/0!</v>
      </c>
      <c r="R39" s="43">
        <f t="shared" si="8"/>
        <v>0</v>
      </c>
      <c r="S39" s="43">
        <f t="shared" si="9"/>
        <v>0</v>
      </c>
    </row>
    <row r="40" spans="1:19" ht="105" customHeight="1">
      <c r="A40" s="28" t="s">
        <v>154</v>
      </c>
      <c r="B40" s="43"/>
      <c r="C40" s="43"/>
      <c r="D40" s="20" t="e">
        <f t="shared" si="10"/>
        <v>#DIV/0!</v>
      </c>
      <c r="E40" s="20" t="e">
        <f t="shared" si="14"/>
        <v>#DIV/0!</v>
      </c>
      <c r="F40" s="43"/>
      <c r="G40" s="43"/>
      <c r="H40" s="20" t="e">
        <f t="shared" si="11"/>
        <v>#DIV/0!</v>
      </c>
      <c r="I40" s="20" t="e">
        <f t="shared" si="15"/>
        <v>#DIV/0!</v>
      </c>
      <c r="J40" s="43"/>
      <c r="K40" s="43"/>
      <c r="L40" s="20" t="e">
        <f t="shared" si="12"/>
        <v>#DIV/0!</v>
      </c>
      <c r="M40" s="20" t="e">
        <f t="shared" si="16"/>
        <v>#DIV/0!</v>
      </c>
      <c r="N40" s="43"/>
      <c r="O40" s="43"/>
      <c r="P40" s="20" t="e">
        <f t="shared" si="13"/>
        <v>#DIV/0!</v>
      </c>
      <c r="Q40" s="20" t="e">
        <f t="shared" si="17"/>
        <v>#DIV/0!</v>
      </c>
      <c r="R40" s="43">
        <f t="shared" si="8"/>
        <v>0</v>
      </c>
      <c r="S40" s="43">
        <f t="shared" si="9"/>
        <v>0</v>
      </c>
    </row>
    <row r="41" spans="1:19" s="46" customFormat="1" ht="22.5" customHeight="1">
      <c r="A41" s="38" t="s">
        <v>102</v>
      </c>
      <c r="B41" s="58">
        <f>SUM(B7+B18)</f>
        <v>0</v>
      </c>
      <c r="C41" s="58">
        <f>SUM(C7+C18)</f>
        <v>0</v>
      </c>
      <c r="D41" s="45" t="e">
        <f t="shared" si="10"/>
        <v>#DIV/0!</v>
      </c>
      <c r="E41" s="45" t="e">
        <f t="shared" si="14"/>
        <v>#DIV/0!</v>
      </c>
      <c r="F41" s="58">
        <f>SUM(F7+F18)</f>
        <v>0</v>
      </c>
      <c r="G41" s="58">
        <f>SUM(G7+G18)</f>
        <v>0</v>
      </c>
      <c r="H41" s="45" t="e">
        <f t="shared" si="11"/>
        <v>#DIV/0!</v>
      </c>
      <c r="I41" s="45" t="e">
        <f t="shared" si="15"/>
        <v>#DIV/0!</v>
      </c>
      <c r="J41" s="58">
        <f>SUM(J7+J18)</f>
        <v>0</v>
      </c>
      <c r="K41" s="58">
        <f>SUM(K7+K18)</f>
        <v>0</v>
      </c>
      <c r="L41" s="45" t="e">
        <f t="shared" si="12"/>
        <v>#DIV/0!</v>
      </c>
      <c r="M41" s="45" t="e">
        <f t="shared" si="16"/>
        <v>#DIV/0!</v>
      </c>
      <c r="N41" s="58">
        <f>SUM(N7+N18)</f>
        <v>0</v>
      </c>
      <c r="O41" s="58">
        <f>SUM(O7+O18)</f>
        <v>0</v>
      </c>
      <c r="P41" s="45" t="e">
        <f t="shared" si="13"/>
        <v>#DIV/0!</v>
      </c>
      <c r="Q41" s="45" t="e">
        <f t="shared" si="17"/>
        <v>#DIV/0!</v>
      </c>
      <c r="R41" s="44">
        <f t="shared" si="8"/>
        <v>0</v>
      </c>
      <c r="S41" s="44">
        <f t="shared" si="9"/>
        <v>0</v>
      </c>
    </row>
  </sheetData>
  <sheetProtection/>
  <mergeCells count="16">
    <mergeCell ref="A2:Q2"/>
    <mergeCell ref="B5:C5"/>
    <mergeCell ref="D5:E5"/>
    <mergeCell ref="A4:A6"/>
    <mergeCell ref="F4:I4"/>
    <mergeCell ref="F5:G5"/>
    <mergeCell ref="H5:I5"/>
    <mergeCell ref="B4:E4"/>
    <mergeCell ref="R5:S5"/>
    <mergeCell ref="R4:S4"/>
    <mergeCell ref="J5:K5"/>
    <mergeCell ref="L5:M5"/>
    <mergeCell ref="N4:Q4"/>
    <mergeCell ref="N5:O5"/>
    <mergeCell ref="P5:Q5"/>
    <mergeCell ref="J4:M4"/>
  </mergeCells>
  <printOptions/>
  <pageMargins left="0.75" right="0.75" top="0.58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Надежда</cp:lastModifiedBy>
  <cp:lastPrinted>2013-02-07T07:00:47Z</cp:lastPrinted>
  <dcterms:created xsi:type="dcterms:W3CDTF">2010-11-11T07:11:47Z</dcterms:created>
  <dcterms:modified xsi:type="dcterms:W3CDTF">2013-03-13T05:55:41Z</dcterms:modified>
  <cp:category/>
  <cp:version/>
  <cp:contentType/>
  <cp:contentStatus/>
</cp:coreProperties>
</file>